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l-up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Comparison" sheetId="3" state="visible" r:id="rId3"/>
  </sheets>
  <definedNames>
    <definedName name="CarIDs">'Lists'!$A$4:$A$53</definedName>
    <definedName name="DriverNames">'Lists'!$F$4:$F$53</definedName>
    <definedName name="_xlnm.Print_Area" localSheetId="0">OFFSET('Fill-ups'!$A$1,0,0,3+COUNT('Fill-ups'!$D$4:$D$1003),15)</definedName>
    <definedName name="_xlnm._FilterDatabase" localSheetId="0" hidden="1">'Fill-ups'!$A$3:$O$1003</definedName>
    <definedName name="_xlnm.Print_Titles" localSheetId="0">'Fill-ups'!$3:$3</definedName>
    <definedName name="_xlnm.Print_Area" localSheetId="1">OFFSET('Lists'!$A$1,0,0,3+MAX(COUNTIF('Lists'!$A$4:$A$53,"?*"),COUNTIF('Lists'!$F$4:$F$53,"?*")),7)</definedName>
    <definedName name="_xlnm.Print_Titles" localSheetId="1">'Lists'!$3:$3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yyyy-mm-dd"/>
    <numFmt numFmtId="166" formatCode="+0%;-0%;0%"/>
    <numFmt numFmtId="167" formatCode="#,##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F2E6D3"/>
      <sz val="9"/>
    </font>
    <font>
      <name val="Arial"/>
      <color rgb="0012343B"/>
      <sz val="9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7F7F7F"/>
      <sz val="10"/>
    </font>
    <font>
      <name val="Arial"/>
      <b val="1"/>
      <color rgb="0012343B"/>
      <sz val="10"/>
    </font>
    <font>
      <name val="Arial"/>
      <b val="1"/>
      <color rgb="0012343B"/>
      <sz val="11"/>
    </font>
    <font>
      <name val="Arial"/>
      <b val="1"/>
      <color rgb="000E7C7B"/>
      <sz val="12"/>
    </font>
    <font>
      <name val="Arial"/>
      <color rgb="007F7F7F"/>
      <sz val="9"/>
    </font>
  </fonts>
  <fills count="7">
    <fill>
      <patternFill/>
    </fill>
    <fill>
      <patternFill patternType="gray125"/>
    </fill>
    <fill>
      <patternFill patternType="solid">
        <fgColor rgb="0012343B"/>
        <bgColor rgb="0012343B"/>
      </patternFill>
    </fill>
    <fill>
      <patternFill patternType="solid">
        <fgColor rgb="00F2E6D3"/>
        <bgColor rgb="00F2E6D3"/>
      </patternFill>
    </fill>
    <fill>
      <patternFill patternType="solid">
        <fgColor rgb="00FFFFFF"/>
        <bgColor rgb="00FFFFFF"/>
      </patternFill>
    </fill>
    <fill>
      <patternFill patternType="solid">
        <fgColor rgb="000E7C7B"/>
        <bgColor rgb="000E7C7B"/>
      </patternFill>
    </fill>
    <fill>
      <patternFill patternType="solid">
        <fgColor rgb="00FAF5EC"/>
        <bgColor rgb="00FAF5EC"/>
      </patternFill>
    </fill>
  </fills>
  <borders count="3">
    <border>
      <left/>
      <right/>
      <top/>
      <bottom/>
      <diagonal/>
    </border>
    <border>
      <left style="thin">
        <color rgb="00D5D9DB"/>
      </left>
      <right style="thin">
        <color rgb="00D5D9DB"/>
      </right>
      <top style="thin">
        <color rgb="00D5D9DB"/>
      </top>
      <bottom style="thin">
        <color rgb="00D5D9DB"/>
      </bottom>
    </border>
    <border/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readingOrder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readingOrder="1"/>
    </xf>
    <xf numFmtId="0" fontId="3" fillId="3" borderId="0" applyAlignment="1" pivotButton="0" quotePrefix="0" xfId="0">
      <alignment vertical="center" wrapText="1" readingOrder="1"/>
    </xf>
    <xf numFmtId="0" fontId="4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vertical="center"/>
    </xf>
    <xf numFmtId="2" fontId="6" fillId="0" borderId="1" applyAlignment="1" pivotButton="0" quotePrefix="0" xfId="0">
      <alignment vertical="center"/>
    </xf>
    <xf numFmtId="4" fontId="6" fillId="0" borderId="1" applyAlignment="1" pivotButton="0" quotePrefix="0" xfId="0">
      <alignment vertical="center"/>
    </xf>
    <xf numFmtId="2" fontId="6" fillId="6" borderId="1" applyAlignment="1" pivotButton="0" quotePrefix="0" xfId="0">
      <alignment vertical="center"/>
    </xf>
    <xf numFmtId="3" fontId="6" fillId="6" borderId="1" applyAlignment="1" pivotButton="0" quotePrefix="0" xfId="0">
      <alignment vertical="center"/>
    </xf>
    <xf numFmtId="166" fontId="6" fillId="6" borderId="1" applyAlignment="1" pivotButton="0" quotePrefix="0" xfId="0">
      <alignment vertical="center"/>
    </xf>
    <xf numFmtId="0" fontId="6" fillId="6" borderId="1" applyAlignment="1" pivotButton="0" quotePrefix="0" xfId="0">
      <alignment vertical="center"/>
    </xf>
    <xf numFmtId="165" fontId="5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3" fontId="5" fillId="0" borderId="1" applyAlignment="1" pivotButton="0" quotePrefix="0" xfId="0">
      <alignment vertical="center"/>
    </xf>
    <xf numFmtId="2" fontId="5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2" fontId="5" fillId="6" borderId="1" applyAlignment="1" pivotButton="0" quotePrefix="0" xfId="0">
      <alignment vertical="center"/>
    </xf>
    <xf numFmtId="3" fontId="5" fillId="6" borderId="1" applyAlignment="1" pivotButton="0" quotePrefix="0" xfId="0">
      <alignment vertical="center"/>
    </xf>
    <xf numFmtId="166" fontId="5" fillId="6" borderId="1" applyAlignment="1" pivotButton="0" quotePrefix="0" xfId="0">
      <alignment vertical="center"/>
    </xf>
    <xf numFmtId="0" fontId="5" fillId="6" borderId="1" applyAlignment="1" pivotButton="0" quotePrefix="0" xfId="0">
      <alignment vertical="center"/>
    </xf>
    <xf numFmtId="0" fontId="4" fillId="4" borderId="2" applyAlignment="1" pivotButton="0" quotePrefix="0" xfId="0">
      <alignment horizontal="center" vertical="center" wrapText="1"/>
    </xf>
    <xf numFmtId="164" fontId="6" fillId="0" borderId="1" applyAlignment="1" pivotButton="0" quotePrefix="0" xfId="0">
      <alignment vertical="center"/>
    </xf>
    <xf numFmtId="0" fontId="6" fillId="0" borderId="1" pivotButton="0" quotePrefix="0" xfId="0"/>
    <xf numFmtId="0" fontId="5" fillId="0" borderId="1" pivotButton="0" quotePrefix="0" xfId="0"/>
    <xf numFmtId="164" fontId="5" fillId="0" borderId="1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5" fontId="8" fillId="3" borderId="1" applyAlignment="1" pivotButton="0" quotePrefix="0" xfId="0">
      <alignment horizontal="center" vertical="center"/>
    </xf>
    <xf numFmtId="0" fontId="9" fillId="0" borderId="0" pivotButton="0" quotePrefix="0" xfId="0"/>
    <xf numFmtId="167" fontId="5" fillId="6" borderId="1" applyAlignment="1" pivotButton="0" quotePrefix="0" xfId="0">
      <alignment vertical="center"/>
    </xf>
    <xf numFmtId="4" fontId="5" fillId="6" borderId="1" applyAlignment="1" pivotButton="0" quotePrefix="0" xfId="0">
      <alignment vertical="center"/>
    </xf>
    <xf numFmtId="164" fontId="5" fillId="6" borderId="1" applyAlignment="1" pivotButton="0" quotePrefix="0" xfId="0">
      <alignment vertical="center"/>
    </xf>
    <xf numFmtId="0" fontId="10" fillId="0" borderId="0" pivotButton="0" quotePrefix="0" xfId="0"/>
    <xf numFmtId="1" fontId="5" fillId="6" borderId="1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b val="1"/>
        <color rgb="009B2C12"/>
      </font>
      <fill>
        <patternFill patternType="solid">
          <fgColor rgb="00FADDD5"/>
          <bgColor rgb="00FADDD5"/>
        </patternFill>
      </fill>
    </dxf>
    <dxf>
      <font>
        <b val="1"/>
      </font>
      <fill>
        <patternFill patternType="solid">
          <fgColor rgb="00FBE3C2"/>
          <bgColor rgb="00FBE3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L/100 km by driver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7C7B"/>
            </a:solidFill>
            <a:ln xmlns:a="http://schemas.openxmlformats.org/drawingml/2006/main">
              <a:solidFill>
                <a:srgbClr val="0E7C7B"/>
              </a:solidFill>
              <a:prstDash val="solid"/>
            </a:ln>
          </spPr>
          <cat>
            <numRef>
              <f>'Comparison'!$A$60:$A$69</f>
            </numRef>
          </cat>
          <val>
            <numRef>
              <f>'Comparison'!$D$60:$D$69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03"/>
  <sheetViews>
    <sheetView showGridLines="0" rightToLeft="0" tabSelected="1" zoomScale="11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5" customWidth="1" min="3" max="3"/>
    <col width="11" customWidth="1" min="4" max="4"/>
    <col width="9" customWidth="1" min="5" max="5"/>
    <col width="11" customWidth="1" min="6" max="6"/>
    <col width="9" customWidth="1" min="7" max="7"/>
    <col width="12" customWidth="1" min="8" max="8"/>
    <col width="13" customWidth="1" min="9" max="9"/>
    <col width="10" customWidth="1" min="10" max="10"/>
    <col width="10" customWidth="1" min="11" max="11"/>
    <col width="9" customWidth="1" min="12" max="12"/>
    <col width="10" customWidth="1" min="13" max="13"/>
    <col width="11" customWidth="1" min="14" max="14"/>
    <col width="11" customWidth="1" min="15" max="15"/>
  </cols>
  <sheetData>
    <row r="1" ht="30" customHeight="1">
      <c r="A1" s="1" t="inlineStr">
        <is>
          <t>Fuel consumption sheet · Fill-ups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From Sayarti+ — sayartiplus.com</t>
        </is>
      </c>
    </row>
    <row r="2" ht="44" customHeight="1">
      <c r="A2" s="4" t="inlineStr">
        <is>
          <t>Sort by car, then odometer, before reading results. The first full fill-up of each car is only a starting point and gives no figure. Partial fill-up: choose “No” and its litres are added to the next full fill-up. Grey rows are samples: delete them. For CNG, enter cubic metres instead of litres.</t>
        </is>
      </c>
    </row>
    <row r="3" ht="44" customHeight="1">
      <c r="A3" s="5" t="inlineStr">
        <is>
          <t>Date</t>
        </is>
      </c>
      <c r="B3" s="5" t="inlineStr">
        <is>
          <t>Car ID</t>
        </is>
      </c>
      <c r="C3" s="5" t="inlineStr">
        <is>
          <t>Driver</t>
        </is>
      </c>
      <c r="D3" s="5" t="inlineStr">
        <is>
          <t>Odometer</t>
        </is>
      </c>
      <c r="E3" s="5" t="inlineStr">
        <is>
          <t>Litres</t>
        </is>
      </c>
      <c r="F3" s="5" t="inlineStr">
        <is>
          <t>Amount</t>
        </is>
      </c>
      <c r="G3" s="5" t="inlineStr">
        <is>
          <t>Full tank?</t>
        </is>
      </c>
      <c r="H3" s="6" t="inlineStr">
        <is>
          <t>Litres since last full</t>
        </is>
      </c>
      <c r="I3" s="6" t="inlineStr">
        <is>
          <t>Odometer at last full</t>
        </is>
      </c>
      <c r="J3" s="6" t="inlineStr">
        <is>
          <t>Distance</t>
        </is>
      </c>
      <c r="K3" s="6" t="inlineStr">
        <is>
          <t>L/100 km</t>
        </is>
      </c>
      <c r="L3" s="6" t="inlineStr">
        <is>
          <t>km/L</t>
        </is>
      </c>
      <c r="M3" s="6" t="inlineStr">
        <is>
          <t>Car average</t>
        </is>
      </c>
      <c r="N3" s="6" t="inlineStr">
        <is>
          <t>vs. car average</t>
        </is>
      </c>
      <c r="O3" s="6" t="inlineStr">
        <is>
          <t>Flag</t>
        </is>
      </c>
    </row>
    <row r="4">
      <c r="A4" s="7">
        <f>TODAY()-86</f>
        <v/>
      </c>
      <c r="B4" s="8" t="inlineStr">
        <is>
          <t>C01</t>
        </is>
      </c>
      <c r="C4" s="8" t="inlineStr">
        <is>
          <t>Ahmed Salem</t>
        </is>
      </c>
      <c r="D4" s="9" t="n">
        <v>40000</v>
      </c>
      <c r="E4" s="10" t="n">
        <v>60</v>
      </c>
      <c r="F4" s="11" t="n">
        <v>99.59999999999999</v>
      </c>
      <c r="G4" s="8" t="inlineStr">
        <is>
          <t>Yes</t>
        </is>
      </c>
      <c r="H4" s="12">
        <f>IF(OR($B4="",$E4=""),"",IF($B4&lt;&gt;$B3,$E4,IF($G3="Yes",$E4,N($H3)+$E4)))</f>
        <v/>
      </c>
      <c r="I4" s="13">
        <f>IF($B4="","",IF($B4&lt;&gt;$B3,"",IF($G3="Yes",IF($D3="","",$D3),$I3)))</f>
        <v/>
      </c>
      <c r="J4" s="13">
        <f>IF(OR($G4&lt;&gt;"Yes",$I4="",$D4=""),"",IF($D4-$I4&gt;0,$D4-$I4,""))</f>
        <v/>
      </c>
      <c r="K4" s="12">
        <f>IF($J4="","",$H4/$J4*100)</f>
        <v/>
      </c>
      <c r="L4" s="12">
        <f>IF($J4="","",$J4/$H4)</f>
        <v/>
      </c>
      <c r="M4" s="12">
        <f>IF($B4="","",IFERROR(SUMIFS($H$4:$H$1003,$B$4:$B$1003,$B4,$J$4:$J$1003,"&gt;0")/SUMIFS($J$4:$J$1003,$B$4:$B$1003,$B4)*100,""))</f>
        <v/>
      </c>
      <c r="N4" s="14">
        <f>IF(OR($K4="",$M4=""),"",$K4/$M4-1)</f>
        <v/>
      </c>
      <c r="O4" s="15">
        <f>IF($N4="","",IF($N4&gt;0.3,"Very high",IF($N4&gt;0.2,"High","")))</f>
        <v/>
      </c>
    </row>
    <row r="5">
      <c r="A5" s="7">
        <f>TODAY()-76</f>
        <v/>
      </c>
      <c r="B5" s="8" t="inlineStr">
        <is>
          <t>C01</t>
        </is>
      </c>
      <c r="C5" s="8" t="inlineStr">
        <is>
          <t>Ahmed Salem</t>
        </is>
      </c>
      <c r="D5" s="9" t="n">
        <v>40550</v>
      </c>
      <c r="E5" s="10" t="n">
        <v>60.5</v>
      </c>
      <c r="F5" s="11" t="n">
        <v>100.43</v>
      </c>
      <c r="G5" s="8" t="inlineStr">
        <is>
          <t>Yes</t>
        </is>
      </c>
      <c r="H5" s="12">
        <f>IF(OR($B5="",$E5=""),"",IF($B5&lt;&gt;$B4,$E5,IF($G4="Yes",$E5,N($H4)+$E5)))</f>
        <v/>
      </c>
      <c r="I5" s="13">
        <f>IF($B5="","",IF($B5&lt;&gt;$B4,"",IF($G4="Yes",IF($D4="","",$D4),$I4)))</f>
        <v/>
      </c>
      <c r="J5" s="13">
        <f>IF(OR($G5&lt;&gt;"Yes",$I5="",$D5=""),"",IF($D5-$I5&gt;0,$D5-$I5,""))</f>
        <v/>
      </c>
      <c r="K5" s="12">
        <f>IF($J5="","",$H5/$J5*100)</f>
        <v/>
      </c>
      <c r="L5" s="12">
        <f>IF($J5="","",$J5/$H5)</f>
        <v/>
      </c>
      <c r="M5" s="12">
        <f>IF($B5="","",IFERROR(SUMIFS($H$4:$H$1003,$B$4:$B$1003,$B5,$J$4:$J$1003,"&gt;0")/SUMIFS($J$4:$J$1003,$B$4:$B$1003,$B5)*100,""))</f>
        <v/>
      </c>
      <c r="N5" s="14">
        <f>IF(OR($K5="",$M5=""),"",$K5/$M5-1)</f>
        <v/>
      </c>
      <c r="O5" s="15">
        <f>IF($N5="","",IF($N5&gt;0.3,"Very high",IF($N5&gt;0.2,"High","")))</f>
        <v/>
      </c>
    </row>
    <row r="6">
      <c r="A6" s="7">
        <f>TODAY()-70</f>
        <v/>
      </c>
      <c r="B6" s="8" t="inlineStr">
        <is>
          <t>C01</t>
        </is>
      </c>
      <c r="C6" s="8" t="inlineStr">
        <is>
          <t>Khaled Omar</t>
        </is>
      </c>
      <c r="D6" s="9" t="n">
        <v>40820</v>
      </c>
      <c r="E6" s="10" t="n">
        <v>30</v>
      </c>
      <c r="F6" s="11" t="n">
        <v>49.8</v>
      </c>
      <c r="G6" s="8" t="inlineStr">
        <is>
          <t>No</t>
        </is>
      </c>
      <c r="H6" s="12">
        <f>IF(OR($B6="",$E6=""),"",IF($B6&lt;&gt;$B5,$E6,IF($G5="Yes",$E6,N($H5)+$E6)))</f>
        <v/>
      </c>
      <c r="I6" s="13">
        <f>IF($B6="","",IF($B6&lt;&gt;$B5,"",IF($G5="Yes",IF($D5="","",$D5),$I5)))</f>
        <v/>
      </c>
      <c r="J6" s="13">
        <f>IF(OR($G6&lt;&gt;"Yes",$I6="",$D6=""),"",IF($D6-$I6&gt;0,$D6-$I6,""))</f>
        <v/>
      </c>
      <c r="K6" s="12">
        <f>IF($J6="","",$H6/$J6*100)</f>
        <v/>
      </c>
      <c r="L6" s="12">
        <f>IF($J6="","",$J6/$H6)</f>
        <v/>
      </c>
      <c r="M6" s="12">
        <f>IF($B6="","",IFERROR(SUMIFS($H$4:$H$1003,$B$4:$B$1003,$B6,$J$4:$J$1003,"&gt;0")/SUMIFS($J$4:$J$1003,$B$4:$B$1003,$B6)*100,""))</f>
        <v/>
      </c>
      <c r="N6" s="14">
        <f>IF(OR($K6="",$M6=""),"",$K6/$M6-1)</f>
        <v/>
      </c>
      <c r="O6" s="15">
        <f>IF($N6="","",IF($N6&gt;0.3,"Very high",IF($N6&gt;0.2,"High","")))</f>
        <v/>
      </c>
    </row>
    <row r="7">
      <c r="A7" s="7">
        <f>TODAY()-64</f>
        <v/>
      </c>
      <c r="B7" s="8" t="inlineStr">
        <is>
          <t>C01</t>
        </is>
      </c>
      <c r="C7" s="8" t="inlineStr">
        <is>
          <t>Khaled Omar</t>
        </is>
      </c>
      <c r="D7" s="9" t="n">
        <v>41150</v>
      </c>
      <c r="E7" s="10" t="n">
        <v>36</v>
      </c>
      <c r="F7" s="11" t="n">
        <v>59.76</v>
      </c>
      <c r="G7" s="8" t="inlineStr">
        <is>
          <t>Yes</t>
        </is>
      </c>
      <c r="H7" s="12">
        <f>IF(OR($B7="",$E7=""),"",IF($B7&lt;&gt;$B6,$E7,IF($G6="Yes",$E7,N($H6)+$E7)))</f>
        <v/>
      </c>
      <c r="I7" s="13">
        <f>IF($B7="","",IF($B7&lt;&gt;$B6,"",IF($G6="Yes",IF($D6="","",$D6),$I6)))</f>
        <v/>
      </c>
      <c r="J7" s="13">
        <f>IF(OR($G7&lt;&gt;"Yes",$I7="",$D7=""),"",IF($D7-$I7&gt;0,$D7-$I7,""))</f>
        <v/>
      </c>
      <c r="K7" s="12">
        <f>IF($J7="","",$H7/$J7*100)</f>
        <v/>
      </c>
      <c r="L7" s="12">
        <f>IF($J7="","",$J7/$H7)</f>
        <v/>
      </c>
      <c r="M7" s="12">
        <f>IF($B7="","",IFERROR(SUMIFS($H$4:$H$1003,$B$4:$B$1003,$B7,$J$4:$J$1003,"&gt;0")/SUMIFS($J$4:$J$1003,$B$4:$B$1003,$B7)*100,""))</f>
        <v/>
      </c>
      <c r="N7" s="14">
        <f>IF(OR($K7="",$M7=""),"",$K7/$M7-1)</f>
        <v/>
      </c>
      <c r="O7" s="15">
        <f>IF($N7="","",IF($N7&gt;0.3,"Very high",IF($N7&gt;0.2,"High","")))</f>
        <v/>
      </c>
    </row>
    <row r="8">
      <c r="A8" s="7">
        <f>TODAY()-52</f>
        <v/>
      </c>
      <c r="B8" s="8" t="inlineStr">
        <is>
          <t>C01</t>
        </is>
      </c>
      <c r="C8" s="8" t="inlineStr">
        <is>
          <t>Khaled Omar</t>
        </is>
      </c>
      <c r="D8" s="9" t="n">
        <v>41700</v>
      </c>
      <c r="E8" s="10" t="n">
        <v>64</v>
      </c>
      <c r="F8" s="11" t="n">
        <v>106.24</v>
      </c>
      <c r="G8" s="8" t="inlineStr">
        <is>
          <t>Yes</t>
        </is>
      </c>
      <c r="H8" s="12">
        <f>IF(OR($B8="",$E8=""),"",IF($B8&lt;&gt;$B7,$E8,IF($G7="Yes",$E8,N($H7)+$E8)))</f>
        <v/>
      </c>
      <c r="I8" s="13">
        <f>IF($B8="","",IF($B8&lt;&gt;$B7,"",IF($G7="Yes",IF($D7="","",$D7),$I7)))</f>
        <v/>
      </c>
      <c r="J8" s="13">
        <f>IF(OR($G8&lt;&gt;"Yes",$I8="",$D8=""),"",IF($D8-$I8&gt;0,$D8-$I8,""))</f>
        <v/>
      </c>
      <c r="K8" s="12">
        <f>IF($J8="","",$H8/$J8*100)</f>
        <v/>
      </c>
      <c r="L8" s="12">
        <f>IF($J8="","",$J8/$H8)</f>
        <v/>
      </c>
      <c r="M8" s="12">
        <f>IF($B8="","",IFERROR(SUMIFS($H$4:$H$1003,$B$4:$B$1003,$B8,$J$4:$J$1003,"&gt;0")/SUMIFS($J$4:$J$1003,$B$4:$B$1003,$B8)*100,""))</f>
        <v/>
      </c>
      <c r="N8" s="14">
        <f>IF(OR($K8="",$M8=""),"",$K8/$M8-1)</f>
        <v/>
      </c>
      <c r="O8" s="15">
        <f>IF($N8="","",IF($N8&gt;0.3,"Very high",IF($N8&gt;0.2,"High","")))</f>
        <v/>
      </c>
    </row>
    <row r="9">
      <c r="A9" s="7">
        <f>TODAY()-40</f>
        <v/>
      </c>
      <c r="B9" s="8" t="inlineStr">
        <is>
          <t>C01</t>
        </is>
      </c>
      <c r="C9" s="8" t="inlineStr">
        <is>
          <t>Khaled Omar</t>
        </is>
      </c>
      <c r="D9" s="9" t="n">
        <v>42200</v>
      </c>
      <c r="E9" s="10" t="n">
        <v>76</v>
      </c>
      <c r="F9" s="11" t="n">
        <v>126.16</v>
      </c>
      <c r="G9" s="8" t="inlineStr">
        <is>
          <t>Yes</t>
        </is>
      </c>
      <c r="H9" s="12">
        <f>IF(OR($B9="",$E9=""),"",IF($B9&lt;&gt;$B8,$E9,IF($G8="Yes",$E9,N($H8)+$E9)))</f>
        <v/>
      </c>
      <c r="I9" s="13">
        <f>IF($B9="","",IF($B9&lt;&gt;$B8,"",IF($G8="Yes",IF($D8="","",$D8),$I8)))</f>
        <v/>
      </c>
      <c r="J9" s="13">
        <f>IF(OR($G9&lt;&gt;"Yes",$I9="",$D9=""),"",IF($D9-$I9&gt;0,$D9-$I9,""))</f>
        <v/>
      </c>
      <c r="K9" s="12">
        <f>IF($J9="","",$H9/$J9*100)</f>
        <v/>
      </c>
      <c r="L9" s="12">
        <f>IF($J9="","",$J9/$H9)</f>
        <v/>
      </c>
      <c r="M9" s="12">
        <f>IF($B9="","",IFERROR(SUMIFS($H$4:$H$1003,$B$4:$B$1003,$B9,$J$4:$J$1003,"&gt;0")/SUMIFS($J$4:$J$1003,$B$4:$B$1003,$B9)*100,""))</f>
        <v/>
      </c>
      <c r="N9" s="14">
        <f>IF(OR($K9="",$M9=""),"",$K9/$M9-1)</f>
        <v/>
      </c>
      <c r="O9" s="15">
        <f>IF($N9="","",IF($N9&gt;0.3,"Very high",IF($N9&gt;0.2,"High","")))</f>
        <v/>
      </c>
    </row>
    <row r="10">
      <c r="A10" s="7">
        <f>TODAY()-28</f>
        <v/>
      </c>
      <c r="B10" s="8" t="inlineStr">
        <is>
          <t>C01</t>
        </is>
      </c>
      <c r="C10" s="8" t="inlineStr">
        <is>
          <t>Ahmed Salem</t>
        </is>
      </c>
      <c r="D10" s="9" t="n">
        <v>42750</v>
      </c>
      <c r="E10" s="10" t="n">
        <v>61</v>
      </c>
      <c r="F10" s="11" t="n">
        <v>101.26</v>
      </c>
      <c r="G10" s="8" t="inlineStr">
        <is>
          <t>Yes</t>
        </is>
      </c>
      <c r="H10" s="12">
        <f>IF(OR($B10="",$E10=""),"",IF($B10&lt;&gt;$B9,$E10,IF($G9="Yes",$E10,N($H9)+$E10)))</f>
        <v/>
      </c>
      <c r="I10" s="13">
        <f>IF($B10="","",IF($B10&lt;&gt;$B9,"",IF($G9="Yes",IF($D9="","",$D9),$I9)))</f>
        <v/>
      </c>
      <c r="J10" s="13">
        <f>IF(OR($G10&lt;&gt;"Yes",$I10="",$D10=""),"",IF($D10-$I10&gt;0,$D10-$I10,""))</f>
        <v/>
      </c>
      <c r="K10" s="12">
        <f>IF($J10="","",$H10/$J10*100)</f>
        <v/>
      </c>
      <c r="L10" s="12">
        <f>IF($J10="","",$J10/$H10)</f>
        <v/>
      </c>
      <c r="M10" s="12">
        <f>IF($B10="","",IFERROR(SUMIFS($H$4:$H$1003,$B$4:$B$1003,$B10,$J$4:$J$1003,"&gt;0")/SUMIFS($J$4:$J$1003,$B$4:$B$1003,$B10)*100,""))</f>
        <v/>
      </c>
      <c r="N10" s="14">
        <f>IF(OR($K10="",$M10=""),"",$K10/$M10-1)</f>
        <v/>
      </c>
      <c r="O10" s="15">
        <f>IF($N10="","",IF($N10&gt;0.3,"Very high",IF($N10&gt;0.2,"High","")))</f>
        <v/>
      </c>
    </row>
    <row r="11">
      <c r="A11" s="7">
        <f>TODAY()-84</f>
        <v/>
      </c>
      <c r="B11" s="8" t="inlineStr">
        <is>
          <t>C02</t>
        </is>
      </c>
      <c r="C11" s="8" t="inlineStr">
        <is>
          <t>Mohammed Ali</t>
        </is>
      </c>
      <c r="D11" s="9" t="n">
        <v>20000</v>
      </c>
      <c r="E11" s="10" t="n">
        <v>35</v>
      </c>
      <c r="F11" s="11" t="n">
        <v>81.55</v>
      </c>
      <c r="G11" s="8" t="inlineStr">
        <is>
          <t>Yes</t>
        </is>
      </c>
      <c r="H11" s="12">
        <f>IF(OR($B11="",$E11=""),"",IF($B11&lt;&gt;$B10,$E11,IF($G10="Yes",$E11,N($H10)+$E11)))</f>
        <v/>
      </c>
      <c r="I11" s="13">
        <f>IF($B11="","",IF($B11&lt;&gt;$B10,"",IF($G10="Yes",IF($D10="","",$D10),$I10)))</f>
        <v/>
      </c>
      <c r="J11" s="13">
        <f>IF(OR($G11&lt;&gt;"Yes",$I11="",$D11=""),"",IF($D11-$I11&gt;0,$D11-$I11,""))</f>
        <v/>
      </c>
      <c r="K11" s="12">
        <f>IF($J11="","",$H11/$J11*100)</f>
        <v/>
      </c>
      <c r="L11" s="12">
        <f>IF($J11="","",$J11/$H11)</f>
        <v/>
      </c>
      <c r="M11" s="12">
        <f>IF($B11="","",IFERROR(SUMIFS($H$4:$H$1003,$B$4:$B$1003,$B11,$J$4:$J$1003,"&gt;0")/SUMIFS($J$4:$J$1003,$B$4:$B$1003,$B11)*100,""))</f>
        <v/>
      </c>
      <c r="N11" s="14">
        <f>IF(OR($K11="",$M11=""),"",$K11/$M11-1)</f>
        <v/>
      </c>
      <c r="O11" s="15">
        <f>IF($N11="","",IF($N11&gt;0.3,"Very high",IF($N11&gt;0.2,"High","")))</f>
        <v/>
      </c>
    </row>
    <row r="12">
      <c r="A12" s="7">
        <f>TODAY()-72</f>
        <v/>
      </c>
      <c r="B12" s="8" t="inlineStr">
        <is>
          <t>C02</t>
        </is>
      </c>
      <c r="C12" s="8" t="inlineStr">
        <is>
          <t>Mohammed Ali</t>
        </is>
      </c>
      <c r="D12" s="9" t="n">
        <v>20520</v>
      </c>
      <c r="E12" s="10" t="n">
        <v>34</v>
      </c>
      <c r="F12" s="11" t="n">
        <v>79.22</v>
      </c>
      <c r="G12" s="8" t="inlineStr">
        <is>
          <t>Yes</t>
        </is>
      </c>
      <c r="H12" s="12">
        <f>IF(OR($B12="",$E12=""),"",IF($B12&lt;&gt;$B11,$E12,IF($G11="Yes",$E12,N($H11)+$E12)))</f>
        <v/>
      </c>
      <c r="I12" s="13">
        <f>IF($B12="","",IF($B12&lt;&gt;$B11,"",IF($G11="Yes",IF($D11="","",$D11),$I11)))</f>
        <v/>
      </c>
      <c r="J12" s="13">
        <f>IF(OR($G12&lt;&gt;"Yes",$I12="",$D12=""),"",IF($D12-$I12&gt;0,$D12-$I12,""))</f>
        <v/>
      </c>
      <c r="K12" s="12">
        <f>IF($J12="","",$H12/$J12*100)</f>
        <v/>
      </c>
      <c r="L12" s="12">
        <f>IF($J12="","",$J12/$H12)</f>
        <v/>
      </c>
      <c r="M12" s="12">
        <f>IF($B12="","",IFERROR(SUMIFS($H$4:$H$1003,$B$4:$B$1003,$B12,$J$4:$J$1003,"&gt;0")/SUMIFS($J$4:$J$1003,$B$4:$B$1003,$B12)*100,""))</f>
        <v/>
      </c>
      <c r="N12" s="14">
        <f>IF(OR($K12="",$M12=""),"",$K12/$M12-1)</f>
        <v/>
      </c>
      <c r="O12" s="15">
        <f>IF($N12="","",IF($N12&gt;0.3,"Very high",IF($N12&gt;0.2,"High","")))</f>
        <v/>
      </c>
    </row>
    <row r="13">
      <c r="A13" s="7">
        <f>TODAY()-60</f>
        <v/>
      </c>
      <c r="B13" s="8" t="inlineStr">
        <is>
          <t>C02</t>
        </is>
      </c>
      <c r="C13" s="8" t="inlineStr">
        <is>
          <t>Mohammed Ali</t>
        </is>
      </c>
      <c r="D13" s="9" t="n">
        <v>21080</v>
      </c>
      <c r="E13" s="10" t="n">
        <v>37</v>
      </c>
      <c r="F13" s="11" t="n">
        <v>86.20999999999999</v>
      </c>
      <c r="G13" s="8" t="inlineStr">
        <is>
          <t>Yes</t>
        </is>
      </c>
      <c r="H13" s="12">
        <f>IF(OR($B13="",$E13=""),"",IF($B13&lt;&gt;$B12,$E13,IF($G12="Yes",$E13,N($H12)+$E13)))</f>
        <v/>
      </c>
      <c r="I13" s="13">
        <f>IF($B13="","",IF($B13&lt;&gt;$B12,"",IF($G12="Yes",IF($D12="","",$D12),$I12)))</f>
        <v/>
      </c>
      <c r="J13" s="13">
        <f>IF(OR($G13&lt;&gt;"Yes",$I13="",$D13=""),"",IF($D13-$I13&gt;0,$D13-$I13,""))</f>
        <v/>
      </c>
      <c r="K13" s="12">
        <f>IF($J13="","",$H13/$J13*100)</f>
        <v/>
      </c>
      <c r="L13" s="12">
        <f>IF($J13="","",$J13/$H13)</f>
        <v/>
      </c>
      <c r="M13" s="12">
        <f>IF($B13="","",IFERROR(SUMIFS($H$4:$H$1003,$B$4:$B$1003,$B13,$J$4:$J$1003,"&gt;0")/SUMIFS($J$4:$J$1003,$B$4:$B$1003,$B13)*100,""))</f>
        <v/>
      </c>
      <c r="N13" s="14">
        <f>IF(OR($K13="",$M13=""),"",$K13/$M13-1)</f>
        <v/>
      </c>
      <c r="O13" s="15">
        <f>IF($N13="","",IF($N13&gt;0.3,"Very high",IF($N13&gt;0.2,"High","")))</f>
        <v/>
      </c>
    </row>
    <row r="14">
      <c r="A14" s="7">
        <f>TODAY()-50</f>
        <v/>
      </c>
      <c r="B14" s="8" t="inlineStr">
        <is>
          <t>C02</t>
        </is>
      </c>
      <c r="C14" s="8" t="inlineStr">
        <is>
          <t>Ahmed Salem</t>
        </is>
      </c>
      <c r="D14" s="9" t="n">
        <v>21400</v>
      </c>
      <c r="E14" s="10" t="n">
        <v>15</v>
      </c>
      <c r="F14" s="11" t="n">
        <v>34.95</v>
      </c>
      <c r="G14" s="8" t="inlineStr">
        <is>
          <t>No</t>
        </is>
      </c>
      <c r="H14" s="12">
        <f>IF(OR($B14="",$E14=""),"",IF($B14&lt;&gt;$B13,$E14,IF($G13="Yes",$E14,N($H13)+$E14)))</f>
        <v/>
      </c>
      <c r="I14" s="13">
        <f>IF($B14="","",IF($B14&lt;&gt;$B13,"",IF($G13="Yes",IF($D13="","",$D13),$I13)))</f>
        <v/>
      </c>
      <c r="J14" s="13">
        <f>IF(OR($G14&lt;&gt;"Yes",$I14="",$D14=""),"",IF($D14-$I14&gt;0,$D14-$I14,""))</f>
        <v/>
      </c>
      <c r="K14" s="12">
        <f>IF($J14="","",$H14/$J14*100)</f>
        <v/>
      </c>
      <c r="L14" s="12">
        <f>IF($J14="","",$J14/$H14)</f>
        <v/>
      </c>
      <c r="M14" s="12">
        <f>IF($B14="","",IFERROR(SUMIFS($H$4:$H$1003,$B$4:$B$1003,$B14,$J$4:$J$1003,"&gt;0")/SUMIFS($J$4:$J$1003,$B$4:$B$1003,$B14)*100,""))</f>
        <v/>
      </c>
      <c r="N14" s="14">
        <f>IF(OR($K14="",$M14=""),"",$K14/$M14-1)</f>
        <v/>
      </c>
      <c r="O14" s="15">
        <f>IF($N14="","",IF($N14&gt;0.3,"Very high",IF($N14&gt;0.2,"High","")))</f>
        <v/>
      </c>
    </row>
    <row r="15">
      <c r="A15" s="7">
        <f>TODAY()-44</f>
        <v/>
      </c>
      <c r="B15" s="8" t="inlineStr">
        <is>
          <t>C02</t>
        </is>
      </c>
      <c r="C15" s="8" t="inlineStr">
        <is>
          <t>Ahmed Salem</t>
        </is>
      </c>
      <c r="D15" s="9" t="n">
        <v>21600</v>
      </c>
      <c r="E15" s="10" t="n">
        <v>36</v>
      </c>
      <c r="F15" s="11" t="n">
        <v>83.88</v>
      </c>
      <c r="G15" s="8" t="inlineStr">
        <is>
          <t>Yes</t>
        </is>
      </c>
      <c r="H15" s="12">
        <f>IF(OR($B15="",$E15=""),"",IF($B15&lt;&gt;$B14,$E15,IF($G14="Yes",$E15,N($H14)+$E15)))</f>
        <v/>
      </c>
      <c r="I15" s="13">
        <f>IF($B15="","",IF($B15&lt;&gt;$B14,"",IF($G14="Yes",IF($D14="","",$D14),$I14)))</f>
        <v/>
      </c>
      <c r="J15" s="13">
        <f>IF(OR($G15&lt;&gt;"Yes",$I15="",$D15=""),"",IF($D15-$I15&gt;0,$D15-$I15,""))</f>
        <v/>
      </c>
      <c r="K15" s="12">
        <f>IF($J15="","",$H15/$J15*100)</f>
        <v/>
      </c>
      <c r="L15" s="12">
        <f>IF($J15="","",$J15/$H15)</f>
        <v/>
      </c>
      <c r="M15" s="12">
        <f>IF($B15="","",IFERROR(SUMIFS($H$4:$H$1003,$B$4:$B$1003,$B15,$J$4:$J$1003,"&gt;0")/SUMIFS($J$4:$J$1003,$B$4:$B$1003,$B15)*100,""))</f>
        <v/>
      </c>
      <c r="N15" s="14">
        <f>IF(OR($K15="",$M15=""),"",$K15/$M15-1)</f>
        <v/>
      </c>
      <c r="O15" s="15">
        <f>IF($N15="","",IF($N15&gt;0.3,"Very high",IF($N15&gt;0.2,"High","")))</f>
        <v/>
      </c>
    </row>
    <row r="16">
      <c r="A16" s="7">
        <f>TODAY()-30</f>
        <v/>
      </c>
      <c r="B16" s="8" t="inlineStr">
        <is>
          <t>C02</t>
        </is>
      </c>
      <c r="C16" s="8" t="inlineStr">
        <is>
          <t>Mohammed Ali</t>
        </is>
      </c>
      <c r="D16" s="9" t="n">
        <v>22150</v>
      </c>
      <c r="E16" s="10" t="n">
        <v>36</v>
      </c>
      <c r="F16" s="11" t="n">
        <v>83.88</v>
      </c>
      <c r="G16" s="8" t="inlineStr">
        <is>
          <t>Yes</t>
        </is>
      </c>
      <c r="H16" s="12">
        <f>IF(OR($B16="",$E16=""),"",IF($B16&lt;&gt;$B15,$E16,IF($G15="Yes",$E16,N($H15)+$E16)))</f>
        <v/>
      </c>
      <c r="I16" s="13">
        <f>IF($B16="","",IF($B16&lt;&gt;$B15,"",IF($G15="Yes",IF($D15="","",$D15),$I15)))</f>
        <v/>
      </c>
      <c r="J16" s="13">
        <f>IF(OR($G16&lt;&gt;"Yes",$I16="",$D16=""),"",IF($D16-$I16&gt;0,$D16-$I16,""))</f>
        <v/>
      </c>
      <c r="K16" s="12">
        <f>IF($J16="","",$H16/$J16*100)</f>
        <v/>
      </c>
      <c r="L16" s="12">
        <f>IF($J16="","",$J16/$H16)</f>
        <v/>
      </c>
      <c r="M16" s="12">
        <f>IF($B16="","",IFERROR(SUMIFS($H$4:$H$1003,$B$4:$B$1003,$B16,$J$4:$J$1003,"&gt;0")/SUMIFS($J$4:$J$1003,$B$4:$B$1003,$B16)*100,""))</f>
        <v/>
      </c>
      <c r="N16" s="14">
        <f>IF(OR($K16="",$M16=""),"",$K16/$M16-1)</f>
        <v/>
      </c>
      <c r="O16" s="15">
        <f>IF($N16="","",IF($N16&gt;0.3,"Very high",IF($N16&gt;0.2,"High","")))</f>
        <v/>
      </c>
    </row>
    <row r="17">
      <c r="A17" s="16" t="n"/>
      <c r="B17" s="17" t="n"/>
      <c r="C17" s="17" t="n"/>
      <c r="D17" s="18" t="n"/>
      <c r="E17" s="19" t="n"/>
      <c r="F17" s="20" t="n"/>
      <c r="G17" s="17" t="n"/>
      <c r="H17" s="21">
        <f>IF(OR($B17="",$E17=""),"",IF($B17&lt;&gt;$B16,$E17,IF($G16="Yes",$E17,N($H16)+$E17)))</f>
        <v/>
      </c>
      <c r="I17" s="22">
        <f>IF($B17="","",IF($B17&lt;&gt;$B16,"",IF($G16="Yes",IF($D16="","",$D16),$I16)))</f>
        <v/>
      </c>
      <c r="J17" s="22">
        <f>IF(OR($G17&lt;&gt;"Yes",$I17="",$D17=""),"",IF($D17-$I17&gt;0,$D17-$I17,""))</f>
        <v/>
      </c>
      <c r="K17" s="21">
        <f>IF($J17="","",$H17/$J17*100)</f>
        <v/>
      </c>
      <c r="L17" s="21">
        <f>IF($J17="","",$J17/$H17)</f>
        <v/>
      </c>
      <c r="M17" s="21">
        <f>IF($B17="","",IFERROR(SUMIFS($H$4:$H$1003,$B$4:$B$1003,$B17,$J$4:$J$1003,"&gt;0")/SUMIFS($J$4:$J$1003,$B$4:$B$1003,$B17)*100,""))</f>
        <v/>
      </c>
      <c r="N17" s="23">
        <f>IF(OR($K17="",$M17=""),"",$K17/$M17-1)</f>
        <v/>
      </c>
      <c r="O17" s="24">
        <f>IF($N17="","",IF($N17&gt;0.3,"Very high",IF($N17&gt;0.2,"High","")))</f>
        <v/>
      </c>
    </row>
    <row r="18">
      <c r="A18" s="16" t="n"/>
      <c r="B18" s="17" t="n"/>
      <c r="C18" s="17" t="n"/>
      <c r="D18" s="18" t="n"/>
      <c r="E18" s="19" t="n"/>
      <c r="F18" s="20" t="n"/>
      <c r="G18" s="17" t="n"/>
      <c r="H18" s="21">
        <f>IF(OR($B18="",$E18=""),"",IF($B18&lt;&gt;$B17,$E18,IF($G17="Yes",$E18,N($H17)+$E18)))</f>
        <v/>
      </c>
      <c r="I18" s="22">
        <f>IF($B18="","",IF($B18&lt;&gt;$B17,"",IF($G17="Yes",IF($D17="","",$D17),$I17)))</f>
        <v/>
      </c>
      <c r="J18" s="22">
        <f>IF(OR($G18&lt;&gt;"Yes",$I18="",$D18=""),"",IF($D18-$I18&gt;0,$D18-$I18,""))</f>
        <v/>
      </c>
      <c r="K18" s="21">
        <f>IF($J18="","",$H18/$J18*100)</f>
        <v/>
      </c>
      <c r="L18" s="21">
        <f>IF($J18="","",$J18/$H18)</f>
        <v/>
      </c>
      <c r="M18" s="21">
        <f>IF($B18="","",IFERROR(SUMIFS($H$4:$H$1003,$B$4:$B$1003,$B18,$J$4:$J$1003,"&gt;0")/SUMIFS($J$4:$J$1003,$B$4:$B$1003,$B18)*100,""))</f>
        <v/>
      </c>
      <c r="N18" s="23">
        <f>IF(OR($K18="",$M18=""),"",$K18/$M18-1)</f>
        <v/>
      </c>
      <c r="O18" s="24">
        <f>IF($N18="","",IF($N18&gt;0.3,"Very high",IF($N18&gt;0.2,"High","")))</f>
        <v/>
      </c>
    </row>
    <row r="19">
      <c r="A19" s="16" t="n"/>
      <c r="B19" s="17" t="n"/>
      <c r="C19" s="17" t="n"/>
      <c r="D19" s="18" t="n"/>
      <c r="E19" s="19" t="n"/>
      <c r="F19" s="20" t="n"/>
      <c r="G19" s="17" t="n"/>
      <c r="H19" s="21">
        <f>IF(OR($B19="",$E19=""),"",IF($B19&lt;&gt;$B18,$E19,IF($G18="Yes",$E19,N($H18)+$E19)))</f>
        <v/>
      </c>
      <c r="I19" s="22">
        <f>IF($B19="","",IF($B19&lt;&gt;$B18,"",IF($G18="Yes",IF($D18="","",$D18),$I18)))</f>
        <v/>
      </c>
      <c r="J19" s="22">
        <f>IF(OR($G19&lt;&gt;"Yes",$I19="",$D19=""),"",IF($D19-$I19&gt;0,$D19-$I19,""))</f>
        <v/>
      </c>
      <c r="K19" s="21">
        <f>IF($J19="","",$H19/$J19*100)</f>
        <v/>
      </c>
      <c r="L19" s="21">
        <f>IF($J19="","",$J19/$H19)</f>
        <v/>
      </c>
      <c r="M19" s="21">
        <f>IF($B19="","",IFERROR(SUMIFS($H$4:$H$1003,$B$4:$B$1003,$B19,$J$4:$J$1003,"&gt;0")/SUMIFS($J$4:$J$1003,$B$4:$B$1003,$B19)*100,""))</f>
        <v/>
      </c>
      <c r="N19" s="23">
        <f>IF(OR($K19="",$M19=""),"",$K19/$M19-1)</f>
        <v/>
      </c>
      <c r="O19" s="24">
        <f>IF($N19="","",IF($N19&gt;0.3,"Very high",IF($N19&gt;0.2,"High","")))</f>
        <v/>
      </c>
    </row>
    <row r="20">
      <c r="A20" s="16" t="n"/>
      <c r="B20" s="17" t="n"/>
      <c r="C20" s="17" t="n"/>
      <c r="D20" s="18" t="n"/>
      <c r="E20" s="19" t="n"/>
      <c r="F20" s="20" t="n"/>
      <c r="G20" s="17" t="n"/>
      <c r="H20" s="21">
        <f>IF(OR($B20="",$E20=""),"",IF($B20&lt;&gt;$B19,$E20,IF($G19="Yes",$E20,N($H19)+$E20)))</f>
        <v/>
      </c>
      <c r="I20" s="22">
        <f>IF($B20="","",IF($B20&lt;&gt;$B19,"",IF($G19="Yes",IF($D19="","",$D19),$I19)))</f>
        <v/>
      </c>
      <c r="J20" s="22">
        <f>IF(OR($G20&lt;&gt;"Yes",$I20="",$D20=""),"",IF($D20-$I20&gt;0,$D20-$I20,""))</f>
        <v/>
      </c>
      <c r="K20" s="21">
        <f>IF($J20="","",$H20/$J20*100)</f>
        <v/>
      </c>
      <c r="L20" s="21">
        <f>IF($J20="","",$J20/$H20)</f>
        <v/>
      </c>
      <c r="M20" s="21">
        <f>IF($B20="","",IFERROR(SUMIFS($H$4:$H$1003,$B$4:$B$1003,$B20,$J$4:$J$1003,"&gt;0")/SUMIFS($J$4:$J$1003,$B$4:$B$1003,$B20)*100,""))</f>
        <v/>
      </c>
      <c r="N20" s="23">
        <f>IF(OR($K20="",$M20=""),"",$K20/$M20-1)</f>
        <v/>
      </c>
      <c r="O20" s="24">
        <f>IF($N20="","",IF($N20&gt;0.3,"Very high",IF($N20&gt;0.2,"High","")))</f>
        <v/>
      </c>
    </row>
    <row r="21">
      <c r="A21" s="16" t="n"/>
      <c r="B21" s="17" t="n"/>
      <c r="C21" s="17" t="n"/>
      <c r="D21" s="18" t="n"/>
      <c r="E21" s="19" t="n"/>
      <c r="F21" s="20" t="n"/>
      <c r="G21" s="17" t="n"/>
      <c r="H21" s="21">
        <f>IF(OR($B21="",$E21=""),"",IF($B21&lt;&gt;$B20,$E21,IF($G20="Yes",$E21,N($H20)+$E21)))</f>
        <v/>
      </c>
      <c r="I21" s="22">
        <f>IF($B21="","",IF($B21&lt;&gt;$B20,"",IF($G20="Yes",IF($D20="","",$D20),$I20)))</f>
        <v/>
      </c>
      <c r="J21" s="22">
        <f>IF(OR($G21&lt;&gt;"Yes",$I21="",$D21=""),"",IF($D21-$I21&gt;0,$D21-$I21,""))</f>
        <v/>
      </c>
      <c r="K21" s="21">
        <f>IF($J21="","",$H21/$J21*100)</f>
        <v/>
      </c>
      <c r="L21" s="21">
        <f>IF($J21="","",$J21/$H21)</f>
        <v/>
      </c>
      <c r="M21" s="21">
        <f>IF($B21="","",IFERROR(SUMIFS($H$4:$H$1003,$B$4:$B$1003,$B21,$J$4:$J$1003,"&gt;0")/SUMIFS($J$4:$J$1003,$B$4:$B$1003,$B21)*100,""))</f>
        <v/>
      </c>
      <c r="N21" s="23">
        <f>IF(OR($K21="",$M21=""),"",$K21/$M21-1)</f>
        <v/>
      </c>
      <c r="O21" s="24">
        <f>IF($N21="","",IF($N21&gt;0.3,"Very high",IF($N21&gt;0.2,"High","")))</f>
        <v/>
      </c>
    </row>
    <row r="22">
      <c r="A22" s="16" t="n"/>
      <c r="B22" s="17" t="n"/>
      <c r="C22" s="17" t="n"/>
      <c r="D22" s="18" t="n"/>
      <c r="E22" s="19" t="n"/>
      <c r="F22" s="20" t="n"/>
      <c r="G22" s="17" t="n"/>
      <c r="H22" s="21">
        <f>IF(OR($B22="",$E22=""),"",IF($B22&lt;&gt;$B21,$E22,IF($G21="Yes",$E22,N($H21)+$E22)))</f>
        <v/>
      </c>
      <c r="I22" s="22">
        <f>IF($B22="","",IF($B22&lt;&gt;$B21,"",IF($G21="Yes",IF($D21="","",$D21),$I21)))</f>
        <v/>
      </c>
      <c r="J22" s="22">
        <f>IF(OR($G22&lt;&gt;"Yes",$I22="",$D22=""),"",IF($D22-$I22&gt;0,$D22-$I22,""))</f>
        <v/>
      </c>
      <c r="K22" s="21">
        <f>IF($J22="","",$H22/$J22*100)</f>
        <v/>
      </c>
      <c r="L22" s="21">
        <f>IF($J22="","",$J22/$H22)</f>
        <v/>
      </c>
      <c r="M22" s="21">
        <f>IF($B22="","",IFERROR(SUMIFS($H$4:$H$1003,$B$4:$B$1003,$B22,$J$4:$J$1003,"&gt;0")/SUMIFS($J$4:$J$1003,$B$4:$B$1003,$B22)*100,""))</f>
        <v/>
      </c>
      <c r="N22" s="23">
        <f>IF(OR($K22="",$M22=""),"",$K22/$M22-1)</f>
        <v/>
      </c>
      <c r="O22" s="24">
        <f>IF($N22="","",IF($N22&gt;0.3,"Very high",IF($N22&gt;0.2,"High","")))</f>
        <v/>
      </c>
    </row>
    <row r="23">
      <c r="A23" s="16" t="n"/>
      <c r="B23" s="17" t="n"/>
      <c r="C23" s="17" t="n"/>
      <c r="D23" s="18" t="n"/>
      <c r="E23" s="19" t="n"/>
      <c r="F23" s="20" t="n"/>
      <c r="G23" s="17" t="n"/>
      <c r="H23" s="21">
        <f>IF(OR($B23="",$E23=""),"",IF($B23&lt;&gt;$B22,$E23,IF($G22="Yes",$E23,N($H22)+$E23)))</f>
        <v/>
      </c>
      <c r="I23" s="22">
        <f>IF($B23="","",IF($B23&lt;&gt;$B22,"",IF($G22="Yes",IF($D22="","",$D22),$I22)))</f>
        <v/>
      </c>
      <c r="J23" s="22">
        <f>IF(OR($G23&lt;&gt;"Yes",$I23="",$D23=""),"",IF($D23-$I23&gt;0,$D23-$I23,""))</f>
        <v/>
      </c>
      <c r="K23" s="21">
        <f>IF($J23="","",$H23/$J23*100)</f>
        <v/>
      </c>
      <c r="L23" s="21">
        <f>IF($J23="","",$J23/$H23)</f>
        <v/>
      </c>
      <c r="M23" s="21">
        <f>IF($B23="","",IFERROR(SUMIFS($H$4:$H$1003,$B$4:$B$1003,$B23,$J$4:$J$1003,"&gt;0")/SUMIFS($J$4:$J$1003,$B$4:$B$1003,$B23)*100,""))</f>
        <v/>
      </c>
      <c r="N23" s="23">
        <f>IF(OR($K23="",$M23=""),"",$K23/$M23-1)</f>
        <v/>
      </c>
      <c r="O23" s="24">
        <f>IF($N23="","",IF($N23&gt;0.3,"Very high",IF($N23&gt;0.2,"High","")))</f>
        <v/>
      </c>
    </row>
    <row r="24">
      <c r="A24" s="16" t="n"/>
      <c r="B24" s="17" t="n"/>
      <c r="C24" s="17" t="n"/>
      <c r="D24" s="18" t="n"/>
      <c r="E24" s="19" t="n"/>
      <c r="F24" s="20" t="n"/>
      <c r="G24" s="17" t="n"/>
      <c r="H24" s="21">
        <f>IF(OR($B24="",$E24=""),"",IF($B24&lt;&gt;$B23,$E24,IF($G23="Yes",$E24,N($H23)+$E24)))</f>
        <v/>
      </c>
      <c r="I24" s="22">
        <f>IF($B24="","",IF($B24&lt;&gt;$B23,"",IF($G23="Yes",IF($D23="","",$D23),$I23)))</f>
        <v/>
      </c>
      <c r="J24" s="22">
        <f>IF(OR($G24&lt;&gt;"Yes",$I24="",$D24=""),"",IF($D24-$I24&gt;0,$D24-$I24,""))</f>
        <v/>
      </c>
      <c r="K24" s="21">
        <f>IF($J24="","",$H24/$J24*100)</f>
        <v/>
      </c>
      <c r="L24" s="21">
        <f>IF($J24="","",$J24/$H24)</f>
        <v/>
      </c>
      <c r="M24" s="21">
        <f>IF($B24="","",IFERROR(SUMIFS($H$4:$H$1003,$B$4:$B$1003,$B24,$J$4:$J$1003,"&gt;0")/SUMIFS($J$4:$J$1003,$B$4:$B$1003,$B24)*100,""))</f>
        <v/>
      </c>
      <c r="N24" s="23">
        <f>IF(OR($K24="",$M24=""),"",$K24/$M24-1)</f>
        <v/>
      </c>
      <c r="O24" s="24">
        <f>IF($N24="","",IF($N24&gt;0.3,"Very high",IF($N24&gt;0.2,"High","")))</f>
        <v/>
      </c>
    </row>
    <row r="25">
      <c r="A25" s="16" t="n"/>
      <c r="B25" s="17" t="n"/>
      <c r="C25" s="17" t="n"/>
      <c r="D25" s="18" t="n"/>
      <c r="E25" s="19" t="n"/>
      <c r="F25" s="20" t="n"/>
      <c r="G25" s="17" t="n"/>
      <c r="H25" s="21">
        <f>IF(OR($B25="",$E25=""),"",IF($B25&lt;&gt;$B24,$E25,IF($G24="Yes",$E25,N($H24)+$E25)))</f>
        <v/>
      </c>
      <c r="I25" s="22">
        <f>IF($B25="","",IF($B25&lt;&gt;$B24,"",IF($G24="Yes",IF($D24="","",$D24),$I24)))</f>
        <v/>
      </c>
      <c r="J25" s="22">
        <f>IF(OR($G25&lt;&gt;"Yes",$I25="",$D25=""),"",IF($D25-$I25&gt;0,$D25-$I25,""))</f>
        <v/>
      </c>
      <c r="K25" s="21">
        <f>IF($J25="","",$H25/$J25*100)</f>
        <v/>
      </c>
      <c r="L25" s="21">
        <f>IF($J25="","",$J25/$H25)</f>
        <v/>
      </c>
      <c r="M25" s="21">
        <f>IF($B25="","",IFERROR(SUMIFS($H$4:$H$1003,$B$4:$B$1003,$B25,$J$4:$J$1003,"&gt;0")/SUMIFS($J$4:$J$1003,$B$4:$B$1003,$B25)*100,""))</f>
        <v/>
      </c>
      <c r="N25" s="23">
        <f>IF(OR($K25="",$M25=""),"",$K25/$M25-1)</f>
        <v/>
      </c>
      <c r="O25" s="24">
        <f>IF($N25="","",IF($N25&gt;0.3,"Very high",IF($N25&gt;0.2,"High","")))</f>
        <v/>
      </c>
    </row>
    <row r="26">
      <c r="A26" s="16" t="n"/>
      <c r="B26" s="17" t="n"/>
      <c r="C26" s="17" t="n"/>
      <c r="D26" s="18" t="n"/>
      <c r="E26" s="19" t="n"/>
      <c r="F26" s="20" t="n"/>
      <c r="G26" s="17" t="n"/>
      <c r="H26" s="21">
        <f>IF(OR($B26="",$E26=""),"",IF($B26&lt;&gt;$B25,$E26,IF($G25="Yes",$E26,N($H25)+$E26)))</f>
        <v/>
      </c>
      <c r="I26" s="22">
        <f>IF($B26="","",IF($B26&lt;&gt;$B25,"",IF($G25="Yes",IF($D25="","",$D25),$I25)))</f>
        <v/>
      </c>
      <c r="J26" s="22">
        <f>IF(OR($G26&lt;&gt;"Yes",$I26="",$D26=""),"",IF($D26-$I26&gt;0,$D26-$I26,""))</f>
        <v/>
      </c>
      <c r="K26" s="21">
        <f>IF($J26="","",$H26/$J26*100)</f>
        <v/>
      </c>
      <c r="L26" s="21">
        <f>IF($J26="","",$J26/$H26)</f>
        <v/>
      </c>
      <c r="M26" s="21">
        <f>IF($B26="","",IFERROR(SUMIFS($H$4:$H$1003,$B$4:$B$1003,$B26,$J$4:$J$1003,"&gt;0")/SUMIFS($J$4:$J$1003,$B$4:$B$1003,$B26)*100,""))</f>
        <v/>
      </c>
      <c r="N26" s="23">
        <f>IF(OR($K26="",$M26=""),"",$K26/$M26-1)</f>
        <v/>
      </c>
      <c r="O26" s="24">
        <f>IF($N26="","",IF($N26&gt;0.3,"Very high",IF($N26&gt;0.2,"High","")))</f>
        <v/>
      </c>
    </row>
    <row r="27">
      <c r="A27" s="16" t="n"/>
      <c r="B27" s="17" t="n"/>
      <c r="C27" s="17" t="n"/>
      <c r="D27" s="18" t="n"/>
      <c r="E27" s="19" t="n"/>
      <c r="F27" s="20" t="n"/>
      <c r="G27" s="17" t="n"/>
      <c r="H27" s="21">
        <f>IF(OR($B27="",$E27=""),"",IF($B27&lt;&gt;$B26,$E27,IF($G26="Yes",$E27,N($H26)+$E27)))</f>
        <v/>
      </c>
      <c r="I27" s="22">
        <f>IF($B27="","",IF($B27&lt;&gt;$B26,"",IF($G26="Yes",IF($D26="","",$D26),$I26)))</f>
        <v/>
      </c>
      <c r="J27" s="22">
        <f>IF(OR($G27&lt;&gt;"Yes",$I27="",$D27=""),"",IF($D27-$I27&gt;0,$D27-$I27,""))</f>
        <v/>
      </c>
      <c r="K27" s="21">
        <f>IF($J27="","",$H27/$J27*100)</f>
        <v/>
      </c>
      <c r="L27" s="21">
        <f>IF($J27="","",$J27/$H27)</f>
        <v/>
      </c>
      <c r="M27" s="21">
        <f>IF($B27="","",IFERROR(SUMIFS($H$4:$H$1003,$B$4:$B$1003,$B27,$J$4:$J$1003,"&gt;0")/SUMIFS($J$4:$J$1003,$B$4:$B$1003,$B27)*100,""))</f>
        <v/>
      </c>
      <c r="N27" s="23">
        <f>IF(OR($K27="",$M27=""),"",$K27/$M27-1)</f>
        <v/>
      </c>
      <c r="O27" s="24">
        <f>IF($N27="","",IF($N27&gt;0.3,"Very high",IF($N27&gt;0.2,"High","")))</f>
        <v/>
      </c>
    </row>
    <row r="28">
      <c r="A28" s="16" t="n"/>
      <c r="B28" s="17" t="n"/>
      <c r="C28" s="17" t="n"/>
      <c r="D28" s="18" t="n"/>
      <c r="E28" s="19" t="n"/>
      <c r="F28" s="20" t="n"/>
      <c r="G28" s="17" t="n"/>
      <c r="H28" s="21">
        <f>IF(OR($B28="",$E28=""),"",IF($B28&lt;&gt;$B27,$E28,IF($G27="Yes",$E28,N($H27)+$E28)))</f>
        <v/>
      </c>
      <c r="I28" s="22">
        <f>IF($B28="","",IF($B28&lt;&gt;$B27,"",IF($G27="Yes",IF($D27="","",$D27),$I27)))</f>
        <v/>
      </c>
      <c r="J28" s="22">
        <f>IF(OR($G28&lt;&gt;"Yes",$I28="",$D28=""),"",IF($D28-$I28&gt;0,$D28-$I28,""))</f>
        <v/>
      </c>
      <c r="K28" s="21">
        <f>IF($J28="","",$H28/$J28*100)</f>
        <v/>
      </c>
      <c r="L28" s="21">
        <f>IF($J28="","",$J28/$H28)</f>
        <v/>
      </c>
      <c r="M28" s="21">
        <f>IF($B28="","",IFERROR(SUMIFS($H$4:$H$1003,$B$4:$B$1003,$B28,$J$4:$J$1003,"&gt;0")/SUMIFS($J$4:$J$1003,$B$4:$B$1003,$B28)*100,""))</f>
        <v/>
      </c>
      <c r="N28" s="23">
        <f>IF(OR($K28="",$M28=""),"",$K28/$M28-1)</f>
        <v/>
      </c>
      <c r="O28" s="24">
        <f>IF($N28="","",IF($N28&gt;0.3,"Very high",IF($N28&gt;0.2,"High","")))</f>
        <v/>
      </c>
    </row>
    <row r="29">
      <c r="A29" s="16" t="n"/>
      <c r="B29" s="17" t="n"/>
      <c r="C29" s="17" t="n"/>
      <c r="D29" s="18" t="n"/>
      <c r="E29" s="19" t="n"/>
      <c r="F29" s="20" t="n"/>
      <c r="G29" s="17" t="n"/>
      <c r="H29" s="21">
        <f>IF(OR($B29="",$E29=""),"",IF($B29&lt;&gt;$B28,$E29,IF($G28="Yes",$E29,N($H28)+$E29)))</f>
        <v/>
      </c>
      <c r="I29" s="22">
        <f>IF($B29="","",IF($B29&lt;&gt;$B28,"",IF($G28="Yes",IF($D28="","",$D28),$I28)))</f>
        <v/>
      </c>
      <c r="J29" s="22">
        <f>IF(OR($G29&lt;&gt;"Yes",$I29="",$D29=""),"",IF($D29-$I29&gt;0,$D29-$I29,""))</f>
        <v/>
      </c>
      <c r="K29" s="21">
        <f>IF($J29="","",$H29/$J29*100)</f>
        <v/>
      </c>
      <c r="L29" s="21">
        <f>IF($J29="","",$J29/$H29)</f>
        <v/>
      </c>
      <c r="M29" s="21">
        <f>IF($B29="","",IFERROR(SUMIFS($H$4:$H$1003,$B$4:$B$1003,$B29,$J$4:$J$1003,"&gt;0")/SUMIFS($J$4:$J$1003,$B$4:$B$1003,$B29)*100,""))</f>
        <v/>
      </c>
      <c r="N29" s="23">
        <f>IF(OR($K29="",$M29=""),"",$K29/$M29-1)</f>
        <v/>
      </c>
      <c r="O29" s="24">
        <f>IF($N29="","",IF($N29&gt;0.3,"Very high",IF($N29&gt;0.2,"High","")))</f>
        <v/>
      </c>
    </row>
    <row r="30">
      <c r="A30" s="16" t="n"/>
      <c r="B30" s="17" t="n"/>
      <c r="C30" s="17" t="n"/>
      <c r="D30" s="18" t="n"/>
      <c r="E30" s="19" t="n"/>
      <c r="F30" s="20" t="n"/>
      <c r="G30" s="17" t="n"/>
      <c r="H30" s="21">
        <f>IF(OR($B30="",$E30=""),"",IF($B30&lt;&gt;$B29,$E30,IF($G29="Yes",$E30,N($H29)+$E30)))</f>
        <v/>
      </c>
      <c r="I30" s="22">
        <f>IF($B30="","",IF($B30&lt;&gt;$B29,"",IF($G29="Yes",IF($D29="","",$D29),$I29)))</f>
        <v/>
      </c>
      <c r="J30" s="22">
        <f>IF(OR($G30&lt;&gt;"Yes",$I30="",$D30=""),"",IF($D30-$I30&gt;0,$D30-$I30,""))</f>
        <v/>
      </c>
      <c r="K30" s="21">
        <f>IF($J30="","",$H30/$J30*100)</f>
        <v/>
      </c>
      <c r="L30" s="21">
        <f>IF($J30="","",$J30/$H30)</f>
        <v/>
      </c>
      <c r="M30" s="21">
        <f>IF($B30="","",IFERROR(SUMIFS($H$4:$H$1003,$B$4:$B$1003,$B30,$J$4:$J$1003,"&gt;0")/SUMIFS($J$4:$J$1003,$B$4:$B$1003,$B30)*100,""))</f>
        <v/>
      </c>
      <c r="N30" s="23">
        <f>IF(OR($K30="",$M30=""),"",$K30/$M30-1)</f>
        <v/>
      </c>
      <c r="O30" s="24">
        <f>IF($N30="","",IF($N30&gt;0.3,"Very high",IF($N30&gt;0.2,"High","")))</f>
        <v/>
      </c>
    </row>
    <row r="31">
      <c r="A31" s="16" t="n"/>
      <c r="B31" s="17" t="n"/>
      <c r="C31" s="17" t="n"/>
      <c r="D31" s="18" t="n"/>
      <c r="E31" s="19" t="n"/>
      <c r="F31" s="20" t="n"/>
      <c r="G31" s="17" t="n"/>
      <c r="H31" s="21">
        <f>IF(OR($B31="",$E31=""),"",IF($B31&lt;&gt;$B30,$E31,IF($G30="Yes",$E31,N($H30)+$E31)))</f>
        <v/>
      </c>
      <c r="I31" s="22">
        <f>IF($B31="","",IF($B31&lt;&gt;$B30,"",IF($G30="Yes",IF($D30="","",$D30),$I30)))</f>
        <v/>
      </c>
      <c r="J31" s="22">
        <f>IF(OR($G31&lt;&gt;"Yes",$I31="",$D31=""),"",IF($D31-$I31&gt;0,$D31-$I31,""))</f>
        <v/>
      </c>
      <c r="K31" s="21">
        <f>IF($J31="","",$H31/$J31*100)</f>
        <v/>
      </c>
      <c r="L31" s="21">
        <f>IF($J31="","",$J31/$H31)</f>
        <v/>
      </c>
      <c r="M31" s="21">
        <f>IF($B31="","",IFERROR(SUMIFS($H$4:$H$1003,$B$4:$B$1003,$B31,$J$4:$J$1003,"&gt;0")/SUMIFS($J$4:$J$1003,$B$4:$B$1003,$B31)*100,""))</f>
        <v/>
      </c>
      <c r="N31" s="23">
        <f>IF(OR($K31="",$M31=""),"",$K31/$M31-1)</f>
        <v/>
      </c>
      <c r="O31" s="24">
        <f>IF($N31="","",IF($N31&gt;0.3,"Very high",IF($N31&gt;0.2,"High","")))</f>
        <v/>
      </c>
    </row>
    <row r="32">
      <c r="A32" s="16" t="n"/>
      <c r="B32" s="17" t="n"/>
      <c r="C32" s="17" t="n"/>
      <c r="D32" s="18" t="n"/>
      <c r="E32" s="19" t="n"/>
      <c r="F32" s="20" t="n"/>
      <c r="G32" s="17" t="n"/>
      <c r="H32" s="21">
        <f>IF(OR($B32="",$E32=""),"",IF($B32&lt;&gt;$B31,$E32,IF($G31="Yes",$E32,N($H31)+$E32)))</f>
        <v/>
      </c>
      <c r="I32" s="22">
        <f>IF($B32="","",IF($B32&lt;&gt;$B31,"",IF($G31="Yes",IF($D31="","",$D31),$I31)))</f>
        <v/>
      </c>
      <c r="J32" s="22">
        <f>IF(OR($G32&lt;&gt;"Yes",$I32="",$D32=""),"",IF($D32-$I32&gt;0,$D32-$I32,""))</f>
        <v/>
      </c>
      <c r="K32" s="21">
        <f>IF($J32="","",$H32/$J32*100)</f>
        <v/>
      </c>
      <c r="L32" s="21">
        <f>IF($J32="","",$J32/$H32)</f>
        <v/>
      </c>
      <c r="M32" s="21">
        <f>IF($B32="","",IFERROR(SUMIFS($H$4:$H$1003,$B$4:$B$1003,$B32,$J$4:$J$1003,"&gt;0")/SUMIFS($J$4:$J$1003,$B$4:$B$1003,$B32)*100,""))</f>
        <v/>
      </c>
      <c r="N32" s="23">
        <f>IF(OR($K32="",$M32=""),"",$K32/$M32-1)</f>
        <v/>
      </c>
      <c r="O32" s="24">
        <f>IF($N32="","",IF($N32&gt;0.3,"Very high",IF($N32&gt;0.2,"High","")))</f>
        <v/>
      </c>
    </row>
    <row r="33">
      <c r="A33" s="16" t="n"/>
      <c r="B33" s="17" t="n"/>
      <c r="C33" s="17" t="n"/>
      <c r="D33" s="18" t="n"/>
      <c r="E33" s="19" t="n"/>
      <c r="F33" s="20" t="n"/>
      <c r="G33" s="17" t="n"/>
      <c r="H33" s="21">
        <f>IF(OR($B33="",$E33=""),"",IF($B33&lt;&gt;$B32,$E33,IF($G32="Yes",$E33,N($H32)+$E33)))</f>
        <v/>
      </c>
      <c r="I33" s="22">
        <f>IF($B33="","",IF($B33&lt;&gt;$B32,"",IF($G32="Yes",IF($D32="","",$D32),$I32)))</f>
        <v/>
      </c>
      <c r="J33" s="22">
        <f>IF(OR($G33&lt;&gt;"Yes",$I33="",$D33=""),"",IF($D33-$I33&gt;0,$D33-$I33,""))</f>
        <v/>
      </c>
      <c r="K33" s="21">
        <f>IF($J33="","",$H33/$J33*100)</f>
        <v/>
      </c>
      <c r="L33" s="21">
        <f>IF($J33="","",$J33/$H33)</f>
        <v/>
      </c>
      <c r="M33" s="21">
        <f>IF($B33="","",IFERROR(SUMIFS($H$4:$H$1003,$B$4:$B$1003,$B33,$J$4:$J$1003,"&gt;0")/SUMIFS($J$4:$J$1003,$B$4:$B$1003,$B33)*100,""))</f>
        <v/>
      </c>
      <c r="N33" s="23">
        <f>IF(OR($K33="",$M33=""),"",$K33/$M33-1)</f>
        <v/>
      </c>
      <c r="O33" s="24">
        <f>IF($N33="","",IF($N33&gt;0.3,"Very high",IF($N33&gt;0.2,"High","")))</f>
        <v/>
      </c>
    </row>
    <row r="34">
      <c r="A34" s="16" t="n"/>
      <c r="B34" s="17" t="n"/>
      <c r="C34" s="17" t="n"/>
      <c r="D34" s="18" t="n"/>
      <c r="E34" s="19" t="n"/>
      <c r="F34" s="20" t="n"/>
      <c r="G34" s="17" t="n"/>
      <c r="H34" s="21">
        <f>IF(OR($B34="",$E34=""),"",IF($B34&lt;&gt;$B33,$E34,IF($G33="Yes",$E34,N($H33)+$E34)))</f>
        <v/>
      </c>
      <c r="I34" s="22">
        <f>IF($B34="","",IF($B34&lt;&gt;$B33,"",IF($G33="Yes",IF($D33="","",$D33),$I33)))</f>
        <v/>
      </c>
      <c r="J34" s="22">
        <f>IF(OR($G34&lt;&gt;"Yes",$I34="",$D34=""),"",IF($D34-$I34&gt;0,$D34-$I34,""))</f>
        <v/>
      </c>
      <c r="K34" s="21">
        <f>IF($J34="","",$H34/$J34*100)</f>
        <v/>
      </c>
      <c r="L34" s="21">
        <f>IF($J34="","",$J34/$H34)</f>
        <v/>
      </c>
      <c r="M34" s="21">
        <f>IF($B34="","",IFERROR(SUMIFS($H$4:$H$1003,$B$4:$B$1003,$B34,$J$4:$J$1003,"&gt;0")/SUMIFS($J$4:$J$1003,$B$4:$B$1003,$B34)*100,""))</f>
        <v/>
      </c>
      <c r="N34" s="23">
        <f>IF(OR($K34="",$M34=""),"",$K34/$M34-1)</f>
        <v/>
      </c>
      <c r="O34" s="24">
        <f>IF($N34="","",IF($N34&gt;0.3,"Very high",IF($N34&gt;0.2,"High","")))</f>
        <v/>
      </c>
    </row>
    <row r="35">
      <c r="A35" s="16" t="n"/>
      <c r="B35" s="17" t="n"/>
      <c r="C35" s="17" t="n"/>
      <c r="D35" s="18" t="n"/>
      <c r="E35" s="19" t="n"/>
      <c r="F35" s="20" t="n"/>
      <c r="G35" s="17" t="n"/>
      <c r="H35" s="21">
        <f>IF(OR($B35="",$E35=""),"",IF($B35&lt;&gt;$B34,$E35,IF($G34="Yes",$E35,N($H34)+$E35)))</f>
        <v/>
      </c>
      <c r="I35" s="22">
        <f>IF($B35="","",IF($B35&lt;&gt;$B34,"",IF($G34="Yes",IF($D34="","",$D34),$I34)))</f>
        <v/>
      </c>
      <c r="J35" s="22">
        <f>IF(OR($G35&lt;&gt;"Yes",$I35="",$D35=""),"",IF($D35-$I35&gt;0,$D35-$I35,""))</f>
        <v/>
      </c>
      <c r="K35" s="21">
        <f>IF($J35="","",$H35/$J35*100)</f>
        <v/>
      </c>
      <c r="L35" s="21">
        <f>IF($J35="","",$J35/$H35)</f>
        <v/>
      </c>
      <c r="M35" s="21">
        <f>IF($B35="","",IFERROR(SUMIFS($H$4:$H$1003,$B$4:$B$1003,$B35,$J$4:$J$1003,"&gt;0")/SUMIFS($J$4:$J$1003,$B$4:$B$1003,$B35)*100,""))</f>
        <v/>
      </c>
      <c r="N35" s="23">
        <f>IF(OR($K35="",$M35=""),"",$K35/$M35-1)</f>
        <v/>
      </c>
      <c r="O35" s="24">
        <f>IF($N35="","",IF($N35&gt;0.3,"Very high",IF($N35&gt;0.2,"High","")))</f>
        <v/>
      </c>
    </row>
    <row r="36">
      <c r="A36" s="16" t="n"/>
      <c r="B36" s="17" t="n"/>
      <c r="C36" s="17" t="n"/>
      <c r="D36" s="18" t="n"/>
      <c r="E36" s="19" t="n"/>
      <c r="F36" s="20" t="n"/>
      <c r="G36" s="17" t="n"/>
      <c r="H36" s="21">
        <f>IF(OR($B36="",$E36=""),"",IF($B36&lt;&gt;$B35,$E36,IF($G35="Yes",$E36,N($H35)+$E36)))</f>
        <v/>
      </c>
      <c r="I36" s="22">
        <f>IF($B36="","",IF($B36&lt;&gt;$B35,"",IF($G35="Yes",IF($D35="","",$D35),$I35)))</f>
        <v/>
      </c>
      <c r="J36" s="22">
        <f>IF(OR($G36&lt;&gt;"Yes",$I36="",$D36=""),"",IF($D36-$I36&gt;0,$D36-$I36,""))</f>
        <v/>
      </c>
      <c r="K36" s="21">
        <f>IF($J36="","",$H36/$J36*100)</f>
        <v/>
      </c>
      <c r="L36" s="21">
        <f>IF($J36="","",$J36/$H36)</f>
        <v/>
      </c>
      <c r="M36" s="21">
        <f>IF($B36="","",IFERROR(SUMIFS($H$4:$H$1003,$B$4:$B$1003,$B36,$J$4:$J$1003,"&gt;0")/SUMIFS($J$4:$J$1003,$B$4:$B$1003,$B36)*100,""))</f>
        <v/>
      </c>
      <c r="N36" s="23">
        <f>IF(OR($K36="",$M36=""),"",$K36/$M36-1)</f>
        <v/>
      </c>
      <c r="O36" s="24">
        <f>IF($N36="","",IF($N36&gt;0.3,"Very high",IF($N36&gt;0.2,"High","")))</f>
        <v/>
      </c>
    </row>
    <row r="37">
      <c r="A37" s="16" t="n"/>
      <c r="B37" s="17" t="n"/>
      <c r="C37" s="17" t="n"/>
      <c r="D37" s="18" t="n"/>
      <c r="E37" s="19" t="n"/>
      <c r="F37" s="20" t="n"/>
      <c r="G37" s="17" t="n"/>
      <c r="H37" s="21">
        <f>IF(OR($B37="",$E37=""),"",IF($B37&lt;&gt;$B36,$E37,IF($G36="Yes",$E37,N($H36)+$E37)))</f>
        <v/>
      </c>
      <c r="I37" s="22">
        <f>IF($B37="","",IF($B37&lt;&gt;$B36,"",IF($G36="Yes",IF($D36="","",$D36),$I36)))</f>
        <v/>
      </c>
      <c r="J37" s="22">
        <f>IF(OR($G37&lt;&gt;"Yes",$I37="",$D37=""),"",IF($D37-$I37&gt;0,$D37-$I37,""))</f>
        <v/>
      </c>
      <c r="K37" s="21">
        <f>IF($J37="","",$H37/$J37*100)</f>
        <v/>
      </c>
      <c r="L37" s="21">
        <f>IF($J37="","",$J37/$H37)</f>
        <v/>
      </c>
      <c r="M37" s="21">
        <f>IF($B37="","",IFERROR(SUMIFS($H$4:$H$1003,$B$4:$B$1003,$B37,$J$4:$J$1003,"&gt;0")/SUMIFS($J$4:$J$1003,$B$4:$B$1003,$B37)*100,""))</f>
        <v/>
      </c>
      <c r="N37" s="23">
        <f>IF(OR($K37="",$M37=""),"",$K37/$M37-1)</f>
        <v/>
      </c>
      <c r="O37" s="24">
        <f>IF($N37="","",IF($N37&gt;0.3,"Very high",IF($N37&gt;0.2,"High","")))</f>
        <v/>
      </c>
    </row>
    <row r="38">
      <c r="A38" s="16" t="n"/>
      <c r="B38" s="17" t="n"/>
      <c r="C38" s="17" t="n"/>
      <c r="D38" s="18" t="n"/>
      <c r="E38" s="19" t="n"/>
      <c r="F38" s="20" t="n"/>
      <c r="G38" s="17" t="n"/>
      <c r="H38" s="21">
        <f>IF(OR($B38="",$E38=""),"",IF($B38&lt;&gt;$B37,$E38,IF($G37="Yes",$E38,N($H37)+$E38)))</f>
        <v/>
      </c>
      <c r="I38" s="22">
        <f>IF($B38="","",IF($B38&lt;&gt;$B37,"",IF($G37="Yes",IF($D37="","",$D37),$I37)))</f>
        <v/>
      </c>
      <c r="J38" s="22">
        <f>IF(OR($G38&lt;&gt;"Yes",$I38="",$D38=""),"",IF($D38-$I38&gt;0,$D38-$I38,""))</f>
        <v/>
      </c>
      <c r="K38" s="21">
        <f>IF($J38="","",$H38/$J38*100)</f>
        <v/>
      </c>
      <c r="L38" s="21">
        <f>IF($J38="","",$J38/$H38)</f>
        <v/>
      </c>
      <c r="M38" s="21">
        <f>IF($B38="","",IFERROR(SUMIFS($H$4:$H$1003,$B$4:$B$1003,$B38,$J$4:$J$1003,"&gt;0")/SUMIFS($J$4:$J$1003,$B$4:$B$1003,$B38)*100,""))</f>
        <v/>
      </c>
      <c r="N38" s="23">
        <f>IF(OR($K38="",$M38=""),"",$K38/$M38-1)</f>
        <v/>
      </c>
      <c r="O38" s="24">
        <f>IF($N38="","",IF($N38&gt;0.3,"Very high",IF($N38&gt;0.2,"High","")))</f>
        <v/>
      </c>
    </row>
    <row r="39">
      <c r="A39" s="16" t="n"/>
      <c r="B39" s="17" t="n"/>
      <c r="C39" s="17" t="n"/>
      <c r="D39" s="18" t="n"/>
      <c r="E39" s="19" t="n"/>
      <c r="F39" s="20" t="n"/>
      <c r="G39" s="17" t="n"/>
      <c r="H39" s="21">
        <f>IF(OR($B39="",$E39=""),"",IF($B39&lt;&gt;$B38,$E39,IF($G38="Yes",$E39,N($H38)+$E39)))</f>
        <v/>
      </c>
      <c r="I39" s="22">
        <f>IF($B39="","",IF($B39&lt;&gt;$B38,"",IF($G38="Yes",IF($D38="","",$D38),$I38)))</f>
        <v/>
      </c>
      <c r="J39" s="22">
        <f>IF(OR($G39&lt;&gt;"Yes",$I39="",$D39=""),"",IF($D39-$I39&gt;0,$D39-$I39,""))</f>
        <v/>
      </c>
      <c r="K39" s="21">
        <f>IF($J39="","",$H39/$J39*100)</f>
        <v/>
      </c>
      <c r="L39" s="21">
        <f>IF($J39="","",$J39/$H39)</f>
        <v/>
      </c>
      <c r="M39" s="21">
        <f>IF($B39="","",IFERROR(SUMIFS($H$4:$H$1003,$B$4:$B$1003,$B39,$J$4:$J$1003,"&gt;0")/SUMIFS($J$4:$J$1003,$B$4:$B$1003,$B39)*100,""))</f>
        <v/>
      </c>
      <c r="N39" s="23">
        <f>IF(OR($K39="",$M39=""),"",$K39/$M39-1)</f>
        <v/>
      </c>
      <c r="O39" s="24">
        <f>IF($N39="","",IF($N39&gt;0.3,"Very high",IF($N39&gt;0.2,"High","")))</f>
        <v/>
      </c>
    </row>
    <row r="40">
      <c r="A40" s="16" t="n"/>
      <c r="B40" s="17" t="n"/>
      <c r="C40" s="17" t="n"/>
      <c r="D40" s="18" t="n"/>
      <c r="E40" s="19" t="n"/>
      <c r="F40" s="20" t="n"/>
      <c r="G40" s="17" t="n"/>
      <c r="H40" s="21">
        <f>IF(OR($B40="",$E40=""),"",IF($B40&lt;&gt;$B39,$E40,IF($G39="Yes",$E40,N($H39)+$E40)))</f>
        <v/>
      </c>
      <c r="I40" s="22">
        <f>IF($B40="","",IF($B40&lt;&gt;$B39,"",IF($G39="Yes",IF($D39="","",$D39),$I39)))</f>
        <v/>
      </c>
      <c r="J40" s="22">
        <f>IF(OR($G40&lt;&gt;"Yes",$I40="",$D40=""),"",IF($D40-$I40&gt;0,$D40-$I40,""))</f>
        <v/>
      </c>
      <c r="K40" s="21">
        <f>IF($J40="","",$H40/$J40*100)</f>
        <v/>
      </c>
      <c r="L40" s="21">
        <f>IF($J40="","",$J40/$H40)</f>
        <v/>
      </c>
      <c r="M40" s="21">
        <f>IF($B40="","",IFERROR(SUMIFS($H$4:$H$1003,$B$4:$B$1003,$B40,$J$4:$J$1003,"&gt;0")/SUMIFS($J$4:$J$1003,$B$4:$B$1003,$B40)*100,""))</f>
        <v/>
      </c>
      <c r="N40" s="23">
        <f>IF(OR($K40="",$M40=""),"",$K40/$M40-1)</f>
        <v/>
      </c>
      <c r="O40" s="24">
        <f>IF($N40="","",IF($N40&gt;0.3,"Very high",IF($N40&gt;0.2,"High","")))</f>
        <v/>
      </c>
    </row>
    <row r="41">
      <c r="A41" s="16" t="n"/>
      <c r="B41" s="17" t="n"/>
      <c r="C41" s="17" t="n"/>
      <c r="D41" s="18" t="n"/>
      <c r="E41" s="19" t="n"/>
      <c r="F41" s="20" t="n"/>
      <c r="G41" s="17" t="n"/>
      <c r="H41" s="21">
        <f>IF(OR($B41="",$E41=""),"",IF($B41&lt;&gt;$B40,$E41,IF($G40="Yes",$E41,N($H40)+$E41)))</f>
        <v/>
      </c>
      <c r="I41" s="22">
        <f>IF($B41="","",IF($B41&lt;&gt;$B40,"",IF($G40="Yes",IF($D40="","",$D40),$I40)))</f>
        <v/>
      </c>
      <c r="J41" s="22">
        <f>IF(OR($G41&lt;&gt;"Yes",$I41="",$D41=""),"",IF($D41-$I41&gt;0,$D41-$I41,""))</f>
        <v/>
      </c>
      <c r="K41" s="21">
        <f>IF($J41="","",$H41/$J41*100)</f>
        <v/>
      </c>
      <c r="L41" s="21">
        <f>IF($J41="","",$J41/$H41)</f>
        <v/>
      </c>
      <c r="M41" s="21">
        <f>IF($B41="","",IFERROR(SUMIFS($H$4:$H$1003,$B$4:$B$1003,$B41,$J$4:$J$1003,"&gt;0")/SUMIFS($J$4:$J$1003,$B$4:$B$1003,$B41)*100,""))</f>
        <v/>
      </c>
      <c r="N41" s="23">
        <f>IF(OR($K41="",$M41=""),"",$K41/$M41-1)</f>
        <v/>
      </c>
      <c r="O41" s="24">
        <f>IF($N41="","",IF($N41&gt;0.3,"Very high",IF($N41&gt;0.2,"High","")))</f>
        <v/>
      </c>
    </row>
    <row r="42">
      <c r="A42" s="16" t="n"/>
      <c r="B42" s="17" t="n"/>
      <c r="C42" s="17" t="n"/>
      <c r="D42" s="18" t="n"/>
      <c r="E42" s="19" t="n"/>
      <c r="F42" s="20" t="n"/>
      <c r="G42" s="17" t="n"/>
      <c r="H42" s="21">
        <f>IF(OR($B42="",$E42=""),"",IF($B42&lt;&gt;$B41,$E42,IF($G41="Yes",$E42,N($H41)+$E42)))</f>
        <v/>
      </c>
      <c r="I42" s="22">
        <f>IF($B42="","",IF($B42&lt;&gt;$B41,"",IF($G41="Yes",IF($D41="","",$D41),$I41)))</f>
        <v/>
      </c>
      <c r="J42" s="22">
        <f>IF(OR($G42&lt;&gt;"Yes",$I42="",$D42=""),"",IF($D42-$I42&gt;0,$D42-$I42,""))</f>
        <v/>
      </c>
      <c r="K42" s="21">
        <f>IF($J42="","",$H42/$J42*100)</f>
        <v/>
      </c>
      <c r="L42" s="21">
        <f>IF($J42="","",$J42/$H42)</f>
        <v/>
      </c>
      <c r="M42" s="21">
        <f>IF($B42="","",IFERROR(SUMIFS($H$4:$H$1003,$B$4:$B$1003,$B42,$J$4:$J$1003,"&gt;0")/SUMIFS($J$4:$J$1003,$B$4:$B$1003,$B42)*100,""))</f>
        <v/>
      </c>
      <c r="N42" s="23">
        <f>IF(OR($K42="",$M42=""),"",$K42/$M42-1)</f>
        <v/>
      </c>
      <c r="O42" s="24">
        <f>IF($N42="","",IF($N42&gt;0.3,"Very high",IF($N42&gt;0.2,"High","")))</f>
        <v/>
      </c>
    </row>
    <row r="43">
      <c r="A43" s="16" t="n"/>
      <c r="B43" s="17" t="n"/>
      <c r="C43" s="17" t="n"/>
      <c r="D43" s="18" t="n"/>
      <c r="E43" s="19" t="n"/>
      <c r="F43" s="20" t="n"/>
      <c r="G43" s="17" t="n"/>
      <c r="H43" s="21">
        <f>IF(OR($B43="",$E43=""),"",IF($B43&lt;&gt;$B42,$E43,IF($G42="Yes",$E43,N($H42)+$E43)))</f>
        <v/>
      </c>
      <c r="I43" s="22">
        <f>IF($B43="","",IF($B43&lt;&gt;$B42,"",IF($G42="Yes",IF($D42="","",$D42),$I42)))</f>
        <v/>
      </c>
      <c r="J43" s="22">
        <f>IF(OR($G43&lt;&gt;"Yes",$I43="",$D43=""),"",IF($D43-$I43&gt;0,$D43-$I43,""))</f>
        <v/>
      </c>
      <c r="K43" s="21">
        <f>IF($J43="","",$H43/$J43*100)</f>
        <v/>
      </c>
      <c r="L43" s="21">
        <f>IF($J43="","",$J43/$H43)</f>
        <v/>
      </c>
      <c r="M43" s="21">
        <f>IF($B43="","",IFERROR(SUMIFS($H$4:$H$1003,$B$4:$B$1003,$B43,$J$4:$J$1003,"&gt;0")/SUMIFS($J$4:$J$1003,$B$4:$B$1003,$B43)*100,""))</f>
        <v/>
      </c>
      <c r="N43" s="23">
        <f>IF(OR($K43="",$M43=""),"",$K43/$M43-1)</f>
        <v/>
      </c>
      <c r="O43" s="24">
        <f>IF($N43="","",IF($N43&gt;0.3,"Very high",IF($N43&gt;0.2,"High","")))</f>
        <v/>
      </c>
    </row>
    <row r="44">
      <c r="A44" s="16" t="n"/>
      <c r="B44" s="17" t="n"/>
      <c r="C44" s="17" t="n"/>
      <c r="D44" s="18" t="n"/>
      <c r="E44" s="19" t="n"/>
      <c r="F44" s="20" t="n"/>
      <c r="G44" s="17" t="n"/>
      <c r="H44" s="21">
        <f>IF(OR($B44="",$E44=""),"",IF($B44&lt;&gt;$B43,$E44,IF($G43="Yes",$E44,N($H43)+$E44)))</f>
        <v/>
      </c>
      <c r="I44" s="22">
        <f>IF($B44="","",IF($B44&lt;&gt;$B43,"",IF($G43="Yes",IF($D43="","",$D43),$I43)))</f>
        <v/>
      </c>
      <c r="J44" s="22">
        <f>IF(OR($G44&lt;&gt;"Yes",$I44="",$D44=""),"",IF($D44-$I44&gt;0,$D44-$I44,""))</f>
        <v/>
      </c>
      <c r="K44" s="21">
        <f>IF($J44="","",$H44/$J44*100)</f>
        <v/>
      </c>
      <c r="L44" s="21">
        <f>IF($J44="","",$J44/$H44)</f>
        <v/>
      </c>
      <c r="M44" s="21">
        <f>IF($B44="","",IFERROR(SUMIFS($H$4:$H$1003,$B$4:$B$1003,$B44,$J$4:$J$1003,"&gt;0")/SUMIFS($J$4:$J$1003,$B$4:$B$1003,$B44)*100,""))</f>
        <v/>
      </c>
      <c r="N44" s="23">
        <f>IF(OR($K44="",$M44=""),"",$K44/$M44-1)</f>
        <v/>
      </c>
      <c r="O44" s="24">
        <f>IF($N44="","",IF($N44&gt;0.3,"Very high",IF($N44&gt;0.2,"High","")))</f>
        <v/>
      </c>
    </row>
    <row r="45">
      <c r="A45" s="16" t="n"/>
      <c r="B45" s="17" t="n"/>
      <c r="C45" s="17" t="n"/>
      <c r="D45" s="18" t="n"/>
      <c r="E45" s="19" t="n"/>
      <c r="F45" s="20" t="n"/>
      <c r="G45" s="17" t="n"/>
      <c r="H45" s="21">
        <f>IF(OR($B45="",$E45=""),"",IF($B45&lt;&gt;$B44,$E45,IF($G44="Yes",$E45,N($H44)+$E45)))</f>
        <v/>
      </c>
      <c r="I45" s="22">
        <f>IF($B45="","",IF($B45&lt;&gt;$B44,"",IF($G44="Yes",IF($D44="","",$D44),$I44)))</f>
        <v/>
      </c>
      <c r="J45" s="22">
        <f>IF(OR($G45&lt;&gt;"Yes",$I45="",$D45=""),"",IF($D45-$I45&gt;0,$D45-$I45,""))</f>
        <v/>
      </c>
      <c r="K45" s="21">
        <f>IF($J45="","",$H45/$J45*100)</f>
        <v/>
      </c>
      <c r="L45" s="21">
        <f>IF($J45="","",$J45/$H45)</f>
        <v/>
      </c>
      <c r="M45" s="21">
        <f>IF($B45="","",IFERROR(SUMIFS($H$4:$H$1003,$B$4:$B$1003,$B45,$J$4:$J$1003,"&gt;0")/SUMIFS($J$4:$J$1003,$B$4:$B$1003,$B45)*100,""))</f>
        <v/>
      </c>
      <c r="N45" s="23">
        <f>IF(OR($K45="",$M45=""),"",$K45/$M45-1)</f>
        <v/>
      </c>
      <c r="O45" s="24">
        <f>IF($N45="","",IF($N45&gt;0.3,"Very high",IF($N45&gt;0.2,"High","")))</f>
        <v/>
      </c>
    </row>
    <row r="46">
      <c r="A46" s="16" t="n"/>
      <c r="B46" s="17" t="n"/>
      <c r="C46" s="17" t="n"/>
      <c r="D46" s="18" t="n"/>
      <c r="E46" s="19" t="n"/>
      <c r="F46" s="20" t="n"/>
      <c r="G46" s="17" t="n"/>
      <c r="H46" s="21">
        <f>IF(OR($B46="",$E46=""),"",IF($B46&lt;&gt;$B45,$E46,IF($G45="Yes",$E46,N($H45)+$E46)))</f>
        <v/>
      </c>
      <c r="I46" s="22">
        <f>IF($B46="","",IF($B46&lt;&gt;$B45,"",IF($G45="Yes",IF($D45="","",$D45),$I45)))</f>
        <v/>
      </c>
      <c r="J46" s="22">
        <f>IF(OR($G46&lt;&gt;"Yes",$I46="",$D46=""),"",IF($D46-$I46&gt;0,$D46-$I46,""))</f>
        <v/>
      </c>
      <c r="K46" s="21">
        <f>IF($J46="","",$H46/$J46*100)</f>
        <v/>
      </c>
      <c r="L46" s="21">
        <f>IF($J46="","",$J46/$H46)</f>
        <v/>
      </c>
      <c r="M46" s="21">
        <f>IF($B46="","",IFERROR(SUMIFS($H$4:$H$1003,$B$4:$B$1003,$B46,$J$4:$J$1003,"&gt;0")/SUMIFS($J$4:$J$1003,$B$4:$B$1003,$B46)*100,""))</f>
        <v/>
      </c>
      <c r="N46" s="23">
        <f>IF(OR($K46="",$M46=""),"",$K46/$M46-1)</f>
        <v/>
      </c>
      <c r="O46" s="24">
        <f>IF($N46="","",IF($N46&gt;0.3,"Very high",IF($N46&gt;0.2,"High","")))</f>
        <v/>
      </c>
    </row>
    <row r="47">
      <c r="A47" s="16" t="n"/>
      <c r="B47" s="17" t="n"/>
      <c r="C47" s="17" t="n"/>
      <c r="D47" s="18" t="n"/>
      <c r="E47" s="19" t="n"/>
      <c r="F47" s="20" t="n"/>
      <c r="G47" s="17" t="n"/>
      <c r="H47" s="21">
        <f>IF(OR($B47="",$E47=""),"",IF($B47&lt;&gt;$B46,$E47,IF($G46="Yes",$E47,N($H46)+$E47)))</f>
        <v/>
      </c>
      <c r="I47" s="22">
        <f>IF($B47="","",IF($B47&lt;&gt;$B46,"",IF($G46="Yes",IF($D46="","",$D46),$I46)))</f>
        <v/>
      </c>
      <c r="J47" s="22">
        <f>IF(OR($G47&lt;&gt;"Yes",$I47="",$D47=""),"",IF($D47-$I47&gt;0,$D47-$I47,""))</f>
        <v/>
      </c>
      <c r="K47" s="21">
        <f>IF($J47="","",$H47/$J47*100)</f>
        <v/>
      </c>
      <c r="L47" s="21">
        <f>IF($J47="","",$J47/$H47)</f>
        <v/>
      </c>
      <c r="M47" s="21">
        <f>IF($B47="","",IFERROR(SUMIFS($H$4:$H$1003,$B$4:$B$1003,$B47,$J$4:$J$1003,"&gt;0")/SUMIFS($J$4:$J$1003,$B$4:$B$1003,$B47)*100,""))</f>
        <v/>
      </c>
      <c r="N47" s="23">
        <f>IF(OR($K47="",$M47=""),"",$K47/$M47-1)</f>
        <v/>
      </c>
      <c r="O47" s="24">
        <f>IF($N47="","",IF($N47&gt;0.3,"Very high",IF($N47&gt;0.2,"High","")))</f>
        <v/>
      </c>
    </row>
    <row r="48">
      <c r="A48" s="16" t="n"/>
      <c r="B48" s="17" t="n"/>
      <c r="C48" s="17" t="n"/>
      <c r="D48" s="18" t="n"/>
      <c r="E48" s="19" t="n"/>
      <c r="F48" s="20" t="n"/>
      <c r="G48" s="17" t="n"/>
      <c r="H48" s="21">
        <f>IF(OR($B48="",$E48=""),"",IF($B48&lt;&gt;$B47,$E48,IF($G47="Yes",$E48,N($H47)+$E48)))</f>
        <v/>
      </c>
      <c r="I48" s="22">
        <f>IF($B48="","",IF($B48&lt;&gt;$B47,"",IF($G47="Yes",IF($D47="","",$D47),$I47)))</f>
        <v/>
      </c>
      <c r="J48" s="22">
        <f>IF(OR($G48&lt;&gt;"Yes",$I48="",$D48=""),"",IF($D48-$I48&gt;0,$D48-$I48,""))</f>
        <v/>
      </c>
      <c r="K48" s="21">
        <f>IF($J48="","",$H48/$J48*100)</f>
        <v/>
      </c>
      <c r="L48" s="21">
        <f>IF($J48="","",$J48/$H48)</f>
        <v/>
      </c>
      <c r="M48" s="21">
        <f>IF($B48="","",IFERROR(SUMIFS($H$4:$H$1003,$B$4:$B$1003,$B48,$J$4:$J$1003,"&gt;0")/SUMIFS($J$4:$J$1003,$B$4:$B$1003,$B48)*100,""))</f>
        <v/>
      </c>
      <c r="N48" s="23">
        <f>IF(OR($K48="",$M48=""),"",$K48/$M48-1)</f>
        <v/>
      </c>
      <c r="O48" s="24">
        <f>IF($N48="","",IF($N48&gt;0.3,"Very high",IF($N48&gt;0.2,"High","")))</f>
        <v/>
      </c>
    </row>
    <row r="49">
      <c r="A49" s="16" t="n"/>
      <c r="B49" s="17" t="n"/>
      <c r="C49" s="17" t="n"/>
      <c r="D49" s="18" t="n"/>
      <c r="E49" s="19" t="n"/>
      <c r="F49" s="20" t="n"/>
      <c r="G49" s="17" t="n"/>
      <c r="H49" s="21">
        <f>IF(OR($B49="",$E49=""),"",IF($B49&lt;&gt;$B48,$E49,IF($G48="Yes",$E49,N($H48)+$E49)))</f>
        <v/>
      </c>
      <c r="I49" s="22">
        <f>IF($B49="","",IF($B49&lt;&gt;$B48,"",IF($G48="Yes",IF($D48="","",$D48),$I48)))</f>
        <v/>
      </c>
      <c r="J49" s="22">
        <f>IF(OR($G49&lt;&gt;"Yes",$I49="",$D49=""),"",IF($D49-$I49&gt;0,$D49-$I49,""))</f>
        <v/>
      </c>
      <c r="K49" s="21">
        <f>IF($J49="","",$H49/$J49*100)</f>
        <v/>
      </c>
      <c r="L49" s="21">
        <f>IF($J49="","",$J49/$H49)</f>
        <v/>
      </c>
      <c r="M49" s="21">
        <f>IF($B49="","",IFERROR(SUMIFS($H$4:$H$1003,$B$4:$B$1003,$B49,$J$4:$J$1003,"&gt;0")/SUMIFS($J$4:$J$1003,$B$4:$B$1003,$B49)*100,""))</f>
        <v/>
      </c>
      <c r="N49" s="23">
        <f>IF(OR($K49="",$M49=""),"",$K49/$M49-1)</f>
        <v/>
      </c>
      <c r="O49" s="24">
        <f>IF($N49="","",IF($N49&gt;0.3,"Very high",IF($N49&gt;0.2,"High","")))</f>
        <v/>
      </c>
    </row>
    <row r="50">
      <c r="A50" s="16" t="n"/>
      <c r="B50" s="17" t="n"/>
      <c r="C50" s="17" t="n"/>
      <c r="D50" s="18" t="n"/>
      <c r="E50" s="19" t="n"/>
      <c r="F50" s="20" t="n"/>
      <c r="G50" s="17" t="n"/>
      <c r="H50" s="21">
        <f>IF(OR($B50="",$E50=""),"",IF($B50&lt;&gt;$B49,$E50,IF($G49="Yes",$E50,N($H49)+$E50)))</f>
        <v/>
      </c>
      <c r="I50" s="22">
        <f>IF($B50="","",IF($B50&lt;&gt;$B49,"",IF($G49="Yes",IF($D49="","",$D49),$I49)))</f>
        <v/>
      </c>
      <c r="J50" s="22">
        <f>IF(OR($G50&lt;&gt;"Yes",$I50="",$D50=""),"",IF($D50-$I50&gt;0,$D50-$I50,""))</f>
        <v/>
      </c>
      <c r="K50" s="21">
        <f>IF($J50="","",$H50/$J50*100)</f>
        <v/>
      </c>
      <c r="L50" s="21">
        <f>IF($J50="","",$J50/$H50)</f>
        <v/>
      </c>
      <c r="M50" s="21">
        <f>IF($B50="","",IFERROR(SUMIFS($H$4:$H$1003,$B$4:$B$1003,$B50,$J$4:$J$1003,"&gt;0")/SUMIFS($J$4:$J$1003,$B$4:$B$1003,$B50)*100,""))</f>
        <v/>
      </c>
      <c r="N50" s="23">
        <f>IF(OR($K50="",$M50=""),"",$K50/$M50-1)</f>
        <v/>
      </c>
      <c r="O50" s="24">
        <f>IF($N50="","",IF($N50&gt;0.3,"Very high",IF($N50&gt;0.2,"High","")))</f>
        <v/>
      </c>
    </row>
    <row r="51">
      <c r="A51" s="16" t="n"/>
      <c r="B51" s="17" t="n"/>
      <c r="C51" s="17" t="n"/>
      <c r="D51" s="18" t="n"/>
      <c r="E51" s="19" t="n"/>
      <c r="F51" s="20" t="n"/>
      <c r="G51" s="17" t="n"/>
      <c r="H51" s="21">
        <f>IF(OR($B51="",$E51=""),"",IF($B51&lt;&gt;$B50,$E51,IF($G50="Yes",$E51,N($H50)+$E51)))</f>
        <v/>
      </c>
      <c r="I51" s="22">
        <f>IF($B51="","",IF($B51&lt;&gt;$B50,"",IF($G50="Yes",IF($D50="","",$D50),$I50)))</f>
        <v/>
      </c>
      <c r="J51" s="22">
        <f>IF(OR($G51&lt;&gt;"Yes",$I51="",$D51=""),"",IF($D51-$I51&gt;0,$D51-$I51,""))</f>
        <v/>
      </c>
      <c r="K51" s="21">
        <f>IF($J51="","",$H51/$J51*100)</f>
        <v/>
      </c>
      <c r="L51" s="21">
        <f>IF($J51="","",$J51/$H51)</f>
        <v/>
      </c>
      <c r="M51" s="21">
        <f>IF($B51="","",IFERROR(SUMIFS($H$4:$H$1003,$B$4:$B$1003,$B51,$J$4:$J$1003,"&gt;0")/SUMIFS($J$4:$J$1003,$B$4:$B$1003,$B51)*100,""))</f>
        <v/>
      </c>
      <c r="N51" s="23">
        <f>IF(OR($K51="",$M51=""),"",$K51/$M51-1)</f>
        <v/>
      </c>
      <c r="O51" s="24">
        <f>IF($N51="","",IF($N51&gt;0.3,"Very high",IF($N51&gt;0.2,"High","")))</f>
        <v/>
      </c>
    </row>
    <row r="52">
      <c r="A52" s="16" t="n"/>
      <c r="B52" s="17" t="n"/>
      <c r="C52" s="17" t="n"/>
      <c r="D52" s="18" t="n"/>
      <c r="E52" s="19" t="n"/>
      <c r="F52" s="20" t="n"/>
      <c r="G52" s="17" t="n"/>
      <c r="H52" s="21">
        <f>IF(OR($B52="",$E52=""),"",IF($B52&lt;&gt;$B51,$E52,IF($G51="Yes",$E52,N($H51)+$E52)))</f>
        <v/>
      </c>
      <c r="I52" s="22">
        <f>IF($B52="","",IF($B52&lt;&gt;$B51,"",IF($G51="Yes",IF($D51="","",$D51),$I51)))</f>
        <v/>
      </c>
      <c r="J52" s="22">
        <f>IF(OR($G52&lt;&gt;"Yes",$I52="",$D52=""),"",IF($D52-$I52&gt;0,$D52-$I52,""))</f>
        <v/>
      </c>
      <c r="K52" s="21">
        <f>IF($J52="","",$H52/$J52*100)</f>
        <v/>
      </c>
      <c r="L52" s="21">
        <f>IF($J52="","",$J52/$H52)</f>
        <v/>
      </c>
      <c r="M52" s="21">
        <f>IF($B52="","",IFERROR(SUMIFS($H$4:$H$1003,$B$4:$B$1003,$B52,$J$4:$J$1003,"&gt;0")/SUMIFS($J$4:$J$1003,$B$4:$B$1003,$B52)*100,""))</f>
        <v/>
      </c>
      <c r="N52" s="23">
        <f>IF(OR($K52="",$M52=""),"",$K52/$M52-1)</f>
        <v/>
      </c>
      <c r="O52" s="24">
        <f>IF($N52="","",IF($N52&gt;0.3,"Very high",IF($N52&gt;0.2,"High","")))</f>
        <v/>
      </c>
    </row>
    <row r="53">
      <c r="A53" s="16" t="n"/>
      <c r="B53" s="17" t="n"/>
      <c r="C53" s="17" t="n"/>
      <c r="D53" s="18" t="n"/>
      <c r="E53" s="19" t="n"/>
      <c r="F53" s="20" t="n"/>
      <c r="G53" s="17" t="n"/>
      <c r="H53" s="21">
        <f>IF(OR($B53="",$E53=""),"",IF($B53&lt;&gt;$B52,$E53,IF($G52="Yes",$E53,N($H52)+$E53)))</f>
        <v/>
      </c>
      <c r="I53" s="22">
        <f>IF($B53="","",IF($B53&lt;&gt;$B52,"",IF($G52="Yes",IF($D52="","",$D52),$I52)))</f>
        <v/>
      </c>
      <c r="J53" s="22">
        <f>IF(OR($G53&lt;&gt;"Yes",$I53="",$D53=""),"",IF($D53-$I53&gt;0,$D53-$I53,""))</f>
        <v/>
      </c>
      <c r="K53" s="21">
        <f>IF($J53="","",$H53/$J53*100)</f>
        <v/>
      </c>
      <c r="L53" s="21">
        <f>IF($J53="","",$J53/$H53)</f>
        <v/>
      </c>
      <c r="M53" s="21">
        <f>IF($B53="","",IFERROR(SUMIFS($H$4:$H$1003,$B$4:$B$1003,$B53,$J$4:$J$1003,"&gt;0")/SUMIFS($J$4:$J$1003,$B$4:$B$1003,$B53)*100,""))</f>
        <v/>
      </c>
      <c r="N53" s="23">
        <f>IF(OR($K53="",$M53=""),"",$K53/$M53-1)</f>
        <v/>
      </c>
      <c r="O53" s="24">
        <f>IF($N53="","",IF($N53&gt;0.3,"Very high",IF($N53&gt;0.2,"High","")))</f>
        <v/>
      </c>
    </row>
    <row r="54">
      <c r="A54" s="16" t="n"/>
      <c r="B54" s="17" t="n"/>
      <c r="C54" s="17" t="n"/>
      <c r="D54" s="18" t="n"/>
      <c r="E54" s="19" t="n"/>
      <c r="F54" s="20" t="n"/>
      <c r="G54" s="17" t="n"/>
      <c r="H54" s="21">
        <f>IF(OR($B54="",$E54=""),"",IF($B54&lt;&gt;$B53,$E54,IF($G53="Yes",$E54,N($H53)+$E54)))</f>
        <v/>
      </c>
      <c r="I54" s="22">
        <f>IF($B54="","",IF($B54&lt;&gt;$B53,"",IF($G53="Yes",IF($D53="","",$D53),$I53)))</f>
        <v/>
      </c>
      <c r="J54" s="22">
        <f>IF(OR($G54&lt;&gt;"Yes",$I54="",$D54=""),"",IF($D54-$I54&gt;0,$D54-$I54,""))</f>
        <v/>
      </c>
      <c r="K54" s="21">
        <f>IF($J54="","",$H54/$J54*100)</f>
        <v/>
      </c>
      <c r="L54" s="21">
        <f>IF($J54="","",$J54/$H54)</f>
        <v/>
      </c>
      <c r="M54" s="21">
        <f>IF($B54="","",IFERROR(SUMIFS($H$4:$H$1003,$B$4:$B$1003,$B54,$J$4:$J$1003,"&gt;0")/SUMIFS($J$4:$J$1003,$B$4:$B$1003,$B54)*100,""))</f>
        <v/>
      </c>
      <c r="N54" s="23">
        <f>IF(OR($K54="",$M54=""),"",$K54/$M54-1)</f>
        <v/>
      </c>
      <c r="O54" s="24">
        <f>IF($N54="","",IF($N54&gt;0.3,"Very high",IF($N54&gt;0.2,"High","")))</f>
        <v/>
      </c>
    </row>
    <row r="55">
      <c r="A55" s="16" t="n"/>
      <c r="B55" s="17" t="n"/>
      <c r="C55" s="17" t="n"/>
      <c r="D55" s="18" t="n"/>
      <c r="E55" s="19" t="n"/>
      <c r="F55" s="20" t="n"/>
      <c r="G55" s="17" t="n"/>
      <c r="H55" s="21">
        <f>IF(OR($B55="",$E55=""),"",IF($B55&lt;&gt;$B54,$E55,IF($G54="Yes",$E55,N($H54)+$E55)))</f>
        <v/>
      </c>
      <c r="I55" s="22">
        <f>IF($B55="","",IF($B55&lt;&gt;$B54,"",IF($G54="Yes",IF($D54="","",$D54),$I54)))</f>
        <v/>
      </c>
      <c r="J55" s="22">
        <f>IF(OR($G55&lt;&gt;"Yes",$I55="",$D55=""),"",IF($D55-$I55&gt;0,$D55-$I55,""))</f>
        <v/>
      </c>
      <c r="K55" s="21">
        <f>IF($J55="","",$H55/$J55*100)</f>
        <v/>
      </c>
      <c r="L55" s="21">
        <f>IF($J55="","",$J55/$H55)</f>
        <v/>
      </c>
      <c r="M55" s="21">
        <f>IF($B55="","",IFERROR(SUMIFS($H$4:$H$1003,$B$4:$B$1003,$B55,$J$4:$J$1003,"&gt;0")/SUMIFS($J$4:$J$1003,$B$4:$B$1003,$B55)*100,""))</f>
        <v/>
      </c>
      <c r="N55" s="23">
        <f>IF(OR($K55="",$M55=""),"",$K55/$M55-1)</f>
        <v/>
      </c>
      <c r="O55" s="24">
        <f>IF($N55="","",IF($N55&gt;0.3,"Very high",IF($N55&gt;0.2,"High","")))</f>
        <v/>
      </c>
    </row>
    <row r="56">
      <c r="A56" s="16" t="n"/>
      <c r="B56" s="17" t="n"/>
      <c r="C56" s="17" t="n"/>
      <c r="D56" s="18" t="n"/>
      <c r="E56" s="19" t="n"/>
      <c r="F56" s="20" t="n"/>
      <c r="G56" s="17" t="n"/>
      <c r="H56" s="21">
        <f>IF(OR($B56="",$E56=""),"",IF($B56&lt;&gt;$B55,$E56,IF($G55="Yes",$E56,N($H55)+$E56)))</f>
        <v/>
      </c>
      <c r="I56" s="22">
        <f>IF($B56="","",IF($B56&lt;&gt;$B55,"",IF($G55="Yes",IF($D55="","",$D55),$I55)))</f>
        <v/>
      </c>
      <c r="J56" s="22">
        <f>IF(OR($G56&lt;&gt;"Yes",$I56="",$D56=""),"",IF($D56-$I56&gt;0,$D56-$I56,""))</f>
        <v/>
      </c>
      <c r="K56" s="21">
        <f>IF($J56="","",$H56/$J56*100)</f>
        <v/>
      </c>
      <c r="L56" s="21">
        <f>IF($J56="","",$J56/$H56)</f>
        <v/>
      </c>
      <c r="M56" s="21">
        <f>IF($B56="","",IFERROR(SUMIFS($H$4:$H$1003,$B$4:$B$1003,$B56,$J$4:$J$1003,"&gt;0")/SUMIFS($J$4:$J$1003,$B$4:$B$1003,$B56)*100,""))</f>
        <v/>
      </c>
      <c r="N56" s="23">
        <f>IF(OR($K56="",$M56=""),"",$K56/$M56-1)</f>
        <v/>
      </c>
      <c r="O56" s="24">
        <f>IF($N56="","",IF($N56&gt;0.3,"Very high",IF($N56&gt;0.2,"High","")))</f>
        <v/>
      </c>
    </row>
    <row r="57">
      <c r="A57" s="16" t="n"/>
      <c r="B57" s="17" t="n"/>
      <c r="C57" s="17" t="n"/>
      <c r="D57" s="18" t="n"/>
      <c r="E57" s="19" t="n"/>
      <c r="F57" s="20" t="n"/>
      <c r="G57" s="17" t="n"/>
      <c r="H57" s="21">
        <f>IF(OR($B57="",$E57=""),"",IF($B57&lt;&gt;$B56,$E57,IF($G56="Yes",$E57,N($H56)+$E57)))</f>
        <v/>
      </c>
      <c r="I57" s="22">
        <f>IF($B57="","",IF($B57&lt;&gt;$B56,"",IF($G56="Yes",IF($D56="","",$D56),$I56)))</f>
        <v/>
      </c>
      <c r="J57" s="22">
        <f>IF(OR($G57&lt;&gt;"Yes",$I57="",$D57=""),"",IF($D57-$I57&gt;0,$D57-$I57,""))</f>
        <v/>
      </c>
      <c r="K57" s="21">
        <f>IF($J57="","",$H57/$J57*100)</f>
        <v/>
      </c>
      <c r="L57" s="21">
        <f>IF($J57="","",$J57/$H57)</f>
        <v/>
      </c>
      <c r="M57" s="21">
        <f>IF($B57="","",IFERROR(SUMIFS($H$4:$H$1003,$B$4:$B$1003,$B57,$J$4:$J$1003,"&gt;0")/SUMIFS($J$4:$J$1003,$B$4:$B$1003,$B57)*100,""))</f>
        <v/>
      </c>
      <c r="N57" s="23">
        <f>IF(OR($K57="",$M57=""),"",$K57/$M57-1)</f>
        <v/>
      </c>
      <c r="O57" s="24">
        <f>IF($N57="","",IF($N57&gt;0.3,"Very high",IF($N57&gt;0.2,"High","")))</f>
        <v/>
      </c>
    </row>
    <row r="58">
      <c r="A58" s="16" t="n"/>
      <c r="B58" s="17" t="n"/>
      <c r="C58" s="17" t="n"/>
      <c r="D58" s="18" t="n"/>
      <c r="E58" s="19" t="n"/>
      <c r="F58" s="20" t="n"/>
      <c r="G58" s="17" t="n"/>
      <c r="H58" s="21">
        <f>IF(OR($B58="",$E58=""),"",IF($B58&lt;&gt;$B57,$E58,IF($G57="Yes",$E58,N($H57)+$E58)))</f>
        <v/>
      </c>
      <c r="I58" s="22">
        <f>IF($B58="","",IF($B58&lt;&gt;$B57,"",IF($G57="Yes",IF($D57="","",$D57),$I57)))</f>
        <v/>
      </c>
      <c r="J58" s="22">
        <f>IF(OR($G58&lt;&gt;"Yes",$I58="",$D58=""),"",IF($D58-$I58&gt;0,$D58-$I58,""))</f>
        <v/>
      </c>
      <c r="K58" s="21">
        <f>IF($J58="","",$H58/$J58*100)</f>
        <v/>
      </c>
      <c r="L58" s="21">
        <f>IF($J58="","",$J58/$H58)</f>
        <v/>
      </c>
      <c r="M58" s="21">
        <f>IF($B58="","",IFERROR(SUMIFS($H$4:$H$1003,$B$4:$B$1003,$B58,$J$4:$J$1003,"&gt;0")/SUMIFS($J$4:$J$1003,$B$4:$B$1003,$B58)*100,""))</f>
        <v/>
      </c>
      <c r="N58" s="23">
        <f>IF(OR($K58="",$M58=""),"",$K58/$M58-1)</f>
        <v/>
      </c>
      <c r="O58" s="24">
        <f>IF($N58="","",IF($N58&gt;0.3,"Very high",IF($N58&gt;0.2,"High","")))</f>
        <v/>
      </c>
    </row>
    <row r="59">
      <c r="A59" s="16" t="n"/>
      <c r="B59" s="17" t="n"/>
      <c r="C59" s="17" t="n"/>
      <c r="D59" s="18" t="n"/>
      <c r="E59" s="19" t="n"/>
      <c r="F59" s="20" t="n"/>
      <c r="G59" s="17" t="n"/>
      <c r="H59" s="21">
        <f>IF(OR($B59="",$E59=""),"",IF($B59&lt;&gt;$B58,$E59,IF($G58="Yes",$E59,N($H58)+$E59)))</f>
        <v/>
      </c>
      <c r="I59" s="22">
        <f>IF($B59="","",IF($B59&lt;&gt;$B58,"",IF($G58="Yes",IF($D58="","",$D58),$I58)))</f>
        <v/>
      </c>
      <c r="J59" s="22">
        <f>IF(OR($G59&lt;&gt;"Yes",$I59="",$D59=""),"",IF($D59-$I59&gt;0,$D59-$I59,""))</f>
        <v/>
      </c>
      <c r="K59" s="21">
        <f>IF($J59="","",$H59/$J59*100)</f>
        <v/>
      </c>
      <c r="L59" s="21">
        <f>IF($J59="","",$J59/$H59)</f>
        <v/>
      </c>
      <c r="M59" s="21">
        <f>IF($B59="","",IFERROR(SUMIFS($H$4:$H$1003,$B$4:$B$1003,$B59,$J$4:$J$1003,"&gt;0")/SUMIFS($J$4:$J$1003,$B$4:$B$1003,$B59)*100,""))</f>
        <v/>
      </c>
      <c r="N59" s="23">
        <f>IF(OR($K59="",$M59=""),"",$K59/$M59-1)</f>
        <v/>
      </c>
      <c r="O59" s="24">
        <f>IF($N59="","",IF($N59&gt;0.3,"Very high",IF($N59&gt;0.2,"High","")))</f>
        <v/>
      </c>
    </row>
    <row r="60">
      <c r="A60" s="16" t="n"/>
      <c r="B60" s="17" t="n"/>
      <c r="C60" s="17" t="n"/>
      <c r="D60" s="18" t="n"/>
      <c r="E60" s="19" t="n"/>
      <c r="F60" s="20" t="n"/>
      <c r="G60" s="17" t="n"/>
      <c r="H60" s="21">
        <f>IF(OR($B60="",$E60=""),"",IF($B60&lt;&gt;$B59,$E60,IF($G59="Yes",$E60,N($H59)+$E60)))</f>
        <v/>
      </c>
      <c r="I60" s="22">
        <f>IF($B60="","",IF($B60&lt;&gt;$B59,"",IF($G59="Yes",IF($D59="","",$D59),$I59)))</f>
        <v/>
      </c>
      <c r="J60" s="22">
        <f>IF(OR($G60&lt;&gt;"Yes",$I60="",$D60=""),"",IF($D60-$I60&gt;0,$D60-$I60,""))</f>
        <v/>
      </c>
      <c r="K60" s="21">
        <f>IF($J60="","",$H60/$J60*100)</f>
        <v/>
      </c>
      <c r="L60" s="21">
        <f>IF($J60="","",$J60/$H60)</f>
        <v/>
      </c>
      <c r="M60" s="21">
        <f>IF($B60="","",IFERROR(SUMIFS($H$4:$H$1003,$B$4:$B$1003,$B60,$J$4:$J$1003,"&gt;0")/SUMIFS($J$4:$J$1003,$B$4:$B$1003,$B60)*100,""))</f>
        <v/>
      </c>
      <c r="N60" s="23">
        <f>IF(OR($K60="",$M60=""),"",$K60/$M60-1)</f>
        <v/>
      </c>
      <c r="O60" s="24">
        <f>IF($N60="","",IF($N60&gt;0.3,"Very high",IF($N60&gt;0.2,"High","")))</f>
        <v/>
      </c>
    </row>
    <row r="61">
      <c r="A61" s="16" t="n"/>
      <c r="B61" s="17" t="n"/>
      <c r="C61" s="17" t="n"/>
      <c r="D61" s="18" t="n"/>
      <c r="E61" s="19" t="n"/>
      <c r="F61" s="20" t="n"/>
      <c r="G61" s="17" t="n"/>
      <c r="H61" s="21">
        <f>IF(OR($B61="",$E61=""),"",IF($B61&lt;&gt;$B60,$E61,IF($G60="Yes",$E61,N($H60)+$E61)))</f>
        <v/>
      </c>
      <c r="I61" s="22">
        <f>IF($B61="","",IF($B61&lt;&gt;$B60,"",IF($G60="Yes",IF($D60="","",$D60),$I60)))</f>
        <v/>
      </c>
      <c r="J61" s="22">
        <f>IF(OR($G61&lt;&gt;"Yes",$I61="",$D61=""),"",IF($D61-$I61&gt;0,$D61-$I61,""))</f>
        <v/>
      </c>
      <c r="K61" s="21">
        <f>IF($J61="","",$H61/$J61*100)</f>
        <v/>
      </c>
      <c r="L61" s="21">
        <f>IF($J61="","",$J61/$H61)</f>
        <v/>
      </c>
      <c r="M61" s="21">
        <f>IF($B61="","",IFERROR(SUMIFS($H$4:$H$1003,$B$4:$B$1003,$B61,$J$4:$J$1003,"&gt;0")/SUMIFS($J$4:$J$1003,$B$4:$B$1003,$B61)*100,""))</f>
        <v/>
      </c>
      <c r="N61" s="23">
        <f>IF(OR($K61="",$M61=""),"",$K61/$M61-1)</f>
        <v/>
      </c>
      <c r="O61" s="24">
        <f>IF($N61="","",IF($N61&gt;0.3,"Very high",IF($N61&gt;0.2,"High","")))</f>
        <v/>
      </c>
    </row>
    <row r="62">
      <c r="A62" s="16" t="n"/>
      <c r="B62" s="17" t="n"/>
      <c r="C62" s="17" t="n"/>
      <c r="D62" s="18" t="n"/>
      <c r="E62" s="19" t="n"/>
      <c r="F62" s="20" t="n"/>
      <c r="G62" s="17" t="n"/>
      <c r="H62" s="21">
        <f>IF(OR($B62="",$E62=""),"",IF($B62&lt;&gt;$B61,$E62,IF($G61="Yes",$E62,N($H61)+$E62)))</f>
        <v/>
      </c>
      <c r="I62" s="22">
        <f>IF($B62="","",IF($B62&lt;&gt;$B61,"",IF($G61="Yes",IF($D61="","",$D61),$I61)))</f>
        <v/>
      </c>
      <c r="J62" s="22">
        <f>IF(OR($G62&lt;&gt;"Yes",$I62="",$D62=""),"",IF($D62-$I62&gt;0,$D62-$I62,""))</f>
        <v/>
      </c>
      <c r="K62" s="21">
        <f>IF($J62="","",$H62/$J62*100)</f>
        <v/>
      </c>
      <c r="L62" s="21">
        <f>IF($J62="","",$J62/$H62)</f>
        <v/>
      </c>
      <c r="M62" s="21">
        <f>IF($B62="","",IFERROR(SUMIFS($H$4:$H$1003,$B$4:$B$1003,$B62,$J$4:$J$1003,"&gt;0")/SUMIFS($J$4:$J$1003,$B$4:$B$1003,$B62)*100,""))</f>
        <v/>
      </c>
      <c r="N62" s="23">
        <f>IF(OR($K62="",$M62=""),"",$K62/$M62-1)</f>
        <v/>
      </c>
      <c r="O62" s="24">
        <f>IF($N62="","",IF($N62&gt;0.3,"Very high",IF($N62&gt;0.2,"High","")))</f>
        <v/>
      </c>
    </row>
    <row r="63">
      <c r="A63" s="16" t="n"/>
      <c r="B63" s="17" t="n"/>
      <c r="C63" s="17" t="n"/>
      <c r="D63" s="18" t="n"/>
      <c r="E63" s="19" t="n"/>
      <c r="F63" s="20" t="n"/>
      <c r="G63" s="17" t="n"/>
      <c r="H63" s="21">
        <f>IF(OR($B63="",$E63=""),"",IF($B63&lt;&gt;$B62,$E63,IF($G62="Yes",$E63,N($H62)+$E63)))</f>
        <v/>
      </c>
      <c r="I63" s="22">
        <f>IF($B63="","",IF($B63&lt;&gt;$B62,"",IF($G62="Yes",IF($D62="","",$D62),$I62)))</f>
        <v/>
      </c>
      <c r="J63" s="22">
        <f>IF(OR($G63&lt;&gt;"Yes",$I63="",$D63=""),"",IF($D63-$I63&gt;0,$D63-$I63,""))</f>
        <v/>
      </c>
      <c r="K63" s="21">
        <f>IF($J63="","",$H63/$J63*100)</f>
        <v/>
      </c>
      <c r="L63" s="21">
        <f>IF($J63="","",$J63/$H63)</f>
        <v/>
      </c>
      <c r="M63" s="21">
        <f>IF($B63="","",IFERROR(SUMIFS($H$4:$H$1003,$B$4:$B$1003,$B63,$J$4:$J$1003,"&gt;0")/SUMIFS($J$4:$J$1003,$B$4:$B$1003,$B63)*100,""))</f>
        <v/>
      </c>
      <c r="N63" s="23">
        <f>IF(OR($K63="",$M63=""),"",$K63/$M63-1)</f>
        <v/>
      </c>
      <c r="O63" s="24">
        <f>IF($N63="","",IF($N63&gt;0.3,"Very high",IF($N63&gt;0.2,"High","")))</f>
        <v/>
      </c>
    </row>
    <row r="64">
      <c r="A64" s="16" t="n"/>
      <c r="B64" s="17" t="n"/>
      <c r="C64" s="17" t="n"/>
      <c r="D64" s="18" t="n"/>
      <c r="E64" s="19" t="n"/>
      <c r="F64" s="20" t="n"/>
      <c r="G64" s="17" t="n"/>
      <c r="H64" s="21">
        <f>IF(OR($B64="",$E64=""),"",IF($B64&lt;&gt;$B63,$E64,IF($G63="Yes",$E64,N($H63)+$E64)))</f>
        <v/>
      </c>
      <c r="I64" s="22">
        <f>IF($B64="","",IF($B64&lt;&gt;$B63,"",IF($G63="Yes",IF($D63="","",$D63),$I63)))</f>
        <v/>
      </c>
      <c r="J64" s="22">
        <f>IF(OR($G64&lt;&gt;"Yes",$I64="",$D64=""),"",IF($D64-$I64&gt;0,$D64-$I64,""))</f>
        <v/>
      </c>
      <c r="K64" s="21">
        <f>IF($J64="","",$H64/$J64*100)</f>
        <v/>
      </c>
      <c r="L64" s="21">
        <f>IF($J64="","",$J64/$H64)</f>
        <v/>
      </c>
      <c r="M64" s="21">
        <f>IF($B64="","",IFERROR(SUMIFS($H$4:$H$1003,$B$4:$B$1003,$B64,$J$4:$J$1003,"&gt;0")/SUMIFS($J$4:$J$1003,$B$4:$B$1003,$B64)*100,""))</f>
        <v/>
      </c>
      <c r="N64" s="23">
        <f>IF(OR($K64="",$M64=""),"",$K64/$M64-1)</f>
        <v/>
      </c>
      <c r="O64" s="24">
        <f>IF($N64="","",IF($N64&gt;0.3,"Very high",IF($N64&gt;0.2,"High","")))</f>
        <v/>
      </c>
    </row>
    <row r="65">
      <c r="A65" s="16" t="n"/>
      <c r="B65" s="17" t="n"/>
      <c r="C65" s="17" t="n"/>
      <c r="D65" s="18" t="n"/>
      <c r="E65" s="19" t="n"/>
      <c r="F65" s="20" t="n"/>
      <c r="G65" s="17" t="n"/>
      <c r="H65" s="21">
        <f>IF(OR($B65="",$E65=""),"",IF($B65&lt;&gt;$B64,$E65,IF($G64="Yes",$E65,N($H64)+$E65)))</f>
        <v/>
      </c>
      <c r="I65" s="22">
        <f>IF($B65="","",IF($B65&lt;&gt;$B64,"",IF($G64="Yes",IF($D64="","",$D64),$I64)))</f>
        <v/>
      </c>
      <c r="J65" s="22">
        <f>IF(OR($G65&lt;&gt;"Yes",$I65="",$D65=""),"",IF($D65-$I65&gt;0,$D65-$I65,""))</f>
        <v/>
      </c>
      <c r="K65" s="21">
        <f>IF($J65="","",$H65/$J65*100)</f>
        <v/>
      </c>
      <c r="L65" s="21">
        <f>IF($J65="","",$J65/$H65)</f>
        <v/>
      </c>
      <c r="M65" s="21">
        <f>IF($B65="","",IFERROR(SUMIFS($H$4:$H$1003,$B$4:$B$1003,$B65,$J$4:$J$1003,"&gt;0")/SUMIFS($J$4:$J$1003,$B$4:$B$1003,$B65)*100,""))</f>
        <v/>
      </c>
      <c r="N65" s="23">
        <f>IF(OR($K65="",$M65=""),"",$K65/$M65-1)</f>
        <v/>
      </c>
      <c r="O65" s="24">
        <f>IF($N65="","",IF($N65&gt;0.3,"Very high",IF($N65&gt;0.2,"High","")))</f>
        <v/>
      </c>
    </row>
    <row r="66">
      <c r="A66" s="16" t="n"/>
      <c r="B66" s="17" t="n"/>
      <c r="C66" s="17" t="n"/>
      <c r="D66" s="18" t="n"/>
      <c r="E66" s="19" t="n"/>
      <c r="F66" s="20" t="n"/>
      <c r="G66" s="17" t="n"/>
      <c r="H66" s="21">
        <f>IF(OR($B66="",$E66=""),"",IF($B66&lt;&gt;$B65,$E66,IF($G65="Yes",$E66,N($H65)+$E66)))</f>
        <v/>
      </c>
      <c r="I66" s="22">
        <f>IF($B66="","",IF($B66&lt;&gt;$B65,"",IF($G65="Yes",IF($D65="","",$D65),$I65)))</f>
        <v/>
      </c>
      <c r="J66" s="22">
        <f>IF(OR($G66&lt;&gt;"Yes",$I66="",$D66=""),"",IF($D66-$I66&gt;0,$D66-$I66,""))</f>
        <v/>
      </c>
      <c r="K66" s="21">
        <f>IF($J66="","",$H66/$J66*100)</f>
        <v/>
      </c>
      <c r="L66" s="21">
        <f>IF($J66="","",$J66/$H66)</f>
        <v/>
      </c>
      <c r="M66" s="21">
        <f>IF($B66="","",IFERROR(SUMIFS($H$4:$H$1003,$B$4:$B$1003,$B66,$J$4:$J$1003,"&gt;0")/SUMIFS($J$4:$J$1003,$B$4:$B$1003,$B66)*100,""))</f>
        <v/>
      </c>
      <c r="N66" s="23">
        <f>IF(OR($K66="",$M66=""),"",$K66/$M66-1)</f>
        <v/>
      </c>
      <c r="O66" s="24">
        <f>IF($N66="","",IF($N66&gt;0.3,"Very high",IF($N66&gt;0.2,"High","")))</f>
        <v/>
      </c>
    </row>
    <row r="67">
      <c r="A67" s="16" t="n"/>
      <c r="B67" s="17" t="n"/>
      <c r="C67" s="17" t="n"/>
      <c r="D67" s="18" t="n"/>
      <c r="E67" s="19" t="n"/>
      <c r="F67" s="20" t="n"/>
      <c r="G67" s="17" t="n"/>
      <c r="H67" s="21">
        <f>IF(OR($B67="",$E67=""),"",IF($B67&lt;&gt;$B66,$E67,IF($G66="Yes",$E67,N($H66)+$E67)))</f>
        <v/>
      </c>
      <c r="I67" s="22">
        <f>IF($B67="","",IF($B67&lt;&gt;$B66,"",IF($G66="Yes",IF($D66="","",$D66),$I66)))</f>
        <v/>
      </c>
      <c r="J67" s="22">
        <f>IF(OR($G67&lt;&gt;"Yes",$I67="",$D67=""),"",IF($D67-$I67&gt;0,$D67-$I67,""))</f>
        <v/>
      </c>
      <c r="K67" s="21">
        <f>IF($J67="","",$H67/$J67*100)</f>
        <v/>
      </c>
      <c r="L67" s="21">
        <f>IF($J67="","",$J67/$H67)</f>
        <v/>
      </c>
      <c r="M67" s="21">
        <f>IF($B67="","",IFERROR(SUMIFS($H$4:$H$1003,$B$4:$B$1003,$B67,$J$4:$J$1003,"&gt;0")/SUMIFS($J$4:$J$1003,$B$4:$B$1003,$B67)*100,""))</f>
        <v/>
      </c>
      <c r="N67" s="23">
        <f>IF(OR($K67="",$M67=""),"",$K67/$M67-1)</f>
        <v/>
      </c>
      <c r="O67" s="24">
        <f>IF($N67="","",IF($N67&gt;0.3,"Very high",IF($N67&gt;0.2,"High","")))</f>
        <v/>
      </c>
    </row>
    <row r="68">
      <c r="A68" s="16" t="n"/>
      <c r="B68" s="17" t="n"/>
      <c r="C68" s="17" t="n"/>
      <c r="D68" s="18" t="n"/>
      <c r="E68" s="19" t="n"/>
      <c r="F68" s="20" t="n"/>
      <c r="G68" s="17" t="n"/>
      <c r="H68" s="21">
        <f>IF(OR($B68="",$E68=""),"",IF($B68&lt;&gt;$B67,$E68,IF($G67="Yes",$E68,N($H67)+$E68)))</f>
        <v/>
      </c>
      <c r="I68" s="22">
        <f>IF($B68="","",IF($B68&lt;&gt;$B67,"",IF($G67="Yes",IF($D67="","",$D67),$I67)))</f>
        <v/>
      </c>
      <c r="J68" s="22">
        <f>IF(OR($G68&lt;&gt;"Yes",$I68="",$D68=""),"",IF($D68-$I68&gt;0,$D68-$I68,""))</f>
        <v/>
      </c>
      <c r="K68" s="21">
        <f>IF($J68="","",$H68/$J68*100)</f>
        <v/>
      </c>
      <c r="L68" s="21">
        <f>IF($J68="","",$J68/$H68)</f>
        <v/>
      </c>
      <c r="M68" s="21">
        <f>IF($B68="","",IFERROR(SUMIFS($H$4:$H$1003,$B$4:$B$1003,$B68,$J$4:$J$1003,"&gt;0")/SUMIFS($J$4:$J$1003,$B$4:$B$1003,$B68)*100,""))</f>
        <v/>
      </c>
      <c r="N68" s="23">
        <f>IF(OR($K68="",$M68=""),"",$K68/$M68-1)</f>
        <v/>
      </c>
      <c r="O68" s="24">
        <f>IF($N68="","",IF($N68&gt;0.3,"Very high",IF($N68&gt;0.2,"High","")))</f>
        <v/>
      </c>
    </row>
    <row r="69">
      <c r="A69" s="16" t="n"/>
      <c r="B69" s="17" t="n"/>
      <c r="C69" s="17" t="n"/>
      <c r="D69" s="18" t="n"/>
      <c r="E69" s="19" t="n"/>
      <c r="F69" s="20" t="n"/>
      <c r="G69" s="17" t="n"/>
      <c r="H69" s="21">
        <f>IF(OR($B69="",$E69=""),"",IF($B69&lt;&gt;$B68,$E69,IF($G68="Yes",$E69,N($H68)+$E69)))</f>
        <v/>
      </c>
      <c r="I69" s="22">
        <f>IF($B69="","",IF($B69&lt;&gt;$B68,"",IF($G68="Yes",IF($D68="","",$D68),$I68)))</f>
        <v/>
      </c>
      <c r="J69" s="22">
        <f>IF(OR($G69&lt;&gt;"Yes",$I69="",$D69=""),"",IF($D69-$I69&gt;0,$D69-$I69,""))</f>
        <v/>
      </c>
      <c r="K69" s="21">
        <f>IF($J69="","",$H69/$J69*100)</f>
        <v/>
      </c>
      <c r="L69" s="21">
        <f>IF($J69="","",$J69/$H69)</f>
        <v/>
      </c>
      <c r="M69" s="21">
        <f>IF($B69="","",IFERROR(SUMIFS($H$4:$H$1003,$B$4:$B$1003,$B69,$J$4:$J$1003,"&gt;0")/SUMIFS($J$4:$J$1003,$B$4:$B$1003,$B69)*100,""))</f>
        <v/>
      </c>
      <c r="N69" s="23">
        <f>IF(OR($K69="",$M69=""),"",$K69/$M69-1)</f>
        <v/>
      </c>
      <c r="O69" s="24">
        <f>IF($N69="","",IF($N69&gt;0.3,"Very high",IF($N69&gt;0.2,"High","")))</f>
        <v/>
      </c>
    </row>
    <row r="70">
      <c r="A70" s="16" t="n"/>
      <c r="B70" s="17" t="n"/>
      <c r="C70" s="17" t="n"/>
      <c r="D70" s="18" t="n"/>
      <c r="E70" s="19" t="n"/>
      <c r="F70" s="20" t="n"/>
      <c r="G70" s="17" t="n"/>
      <c r="H70" s="21">
        <f>IF(OR($B70="",$E70=""),"",IF($B70&lt;&gt;$B69,$E70,IF($G69="Yes",$E70,N($H69)+$E70)))</f>
        <v/>
      </c>
      <c r="I70" s="22">
        <f>IF($B70="","",IF($B70&lt;&gt;$B69,"",IF($G69="Yes",IF($D69="","",$D69),$I69)))</f>
        <v/>
      </c>
      <c r="J70" s="22">
        <f>IF(OR($G70&lt;&gt;"Yes",$I70="",$D70=""),"",IF($D70-$I70&gt;0,$D70-$I70,""))</f>
        <v/>
      </c>
      <c r="K70" s="21">
        <f>IF($J70="","",$H70/$J70*100)</f>
        <v/>
      </c>
      <c r="L70" s="21">
        <f>IF($J70="","",$J70/$H70)</f>
        <v/>
      </c>
      <c r="M70" s="21">
        <f>IF($B70="","",IFERROR(SUMIFS($H$4:$H$1003,$B$4:$B$1003,$B70,$J$4:$J$1003,"&gt;0")/SUMIFS($J$4:$J$1003,$B$4:$B$1003,$B70)*100,""))</f>
        <v/>
      </c>
      <c r="N70" s="23">
        <f>IF(OR($K70="",$M70=""),"",$K70/$M70-1)</f>
        <v/>
      </c>
      <c r="O70" s="24">
        <f>IF($N70="","",IF($N70&gt;0.3,"Very high",IF($N70&gt;0.2,"High","")))</f>
        <v/>
      </c>
    </row>
    <row r="71">
      <c r="A71" s="16" t="n"/>
      <c r="B71" s="17" t="n"/>
      <c r="C71" s="17" t="n"/>
      <c r="D71" s="18" t="n"/>
      <c r="E71" s="19" t="n"/>
      <c r="F71" s="20" t="n"/>
      <c r="G71" s="17" t="n"/>
      <c r="H71" s="21">
        <f>IF(OR($B71="",$E71=""),"",IF($B71&lt;&gt;$B70,$E71,IF($G70="Yes",$E71,N($H70)+$E71)))</f>
        <v/>
      </c>
      <c r="I71" s="22">
        <f>IF($B71="","",IF($B71&lt;&gt;$B70,"",IF($G70="Yes",IF($D70="","",$D70),$I70)))</f>
        <v/>
      </c>
      <c r="J71" s="22">
        <f>IF(OR($G71&lt;&gt;"Yes",$I71="",$D71=""),"",IF($D71-$I71&gt;0,$D71-$I71,""))</f>
        <v/>
      </c>
      <c r="K71" s="21">
        <f>IF($J71="","",$H71/$J71*100)</f>
        <v/>
      </c>
      <c r="L71" s="21">
        <f>IF($J71="","",$J71/$H71)</f>
        <v/>
      </c>
      <c r="M71" s="21">
        <f>IF($B71="","",IFERROR(SUMIFS($H$4:$H$1003,$B$4:$B$1003,$B71,$J$4:$J$1003,"&gt;0")/SUMIFS($J$4:$J$1003,$B$4:$B$1003,$B71)*100,""))</f>
        <v/>
      </c>
      <c r="N71" s="23">
        <f>IF(OR($K71="",$M71=""),"",$K71/$M71-1)</f>
        <v/>
      </c>
      <c r="O71" s="24">
        <f>IF($N71="","",IF($N71&gt;0.3,"Very high",IF($N71&gt;0.2,"High","")))</f>
        <v/>
      </c>
    </row>
    <row r="72">
      <c r="A72" s="16" t="n"/>
      <c r="B72" s="17" t="n"/>
      <c r="C72" s="17" t="n"/>
      <c r="D72" s="18" t="n"/>
      <c r="E72" s="19" t="n"/>
      <c r="F72" s="20" t="n"/>
      <c r="G72" s="17" t="n"/>
      <c r="H72" s="21">
        <f>IF(OR($B72="",$E72=""),"",IF($B72&lt;&gt;$B71,$E72,IF($G71="Yes",$E72,N($H71)+$E72)))</f>
        <v/>
      </c>
      <c r="I72" s="22">
        <f>IF($B72="","",IF($B72&lt;&gt;$B71,"",IF($G71="Yes",IF($D71="","",$D71),$I71)))</f>
        <v/>
      </c>
      <c r="J72" s="22">
        <f>IF(OR($G72&lt;&gt;"Yes",$I72="",$D72=""),"",IF($D72-$I72&gt;0,$D72-$I72,""))</f>
        <v/>
      </c>
      <c r="K72" s="21">
        <f>IF($J72="","",$H72/$J72*100)</f>
        <v/>
      </c>
      <c r="L72" s="21">
        <f>IF($J72="","",$J72/$H72)</f>
        <v/>
      </c>
      <c r="M72" s="21">
        <f>IF($B72="","",IFERROR(SUMIFS($H$4:$H$1003,$B$4:$B$1003,$B72,$J$4:$J$1003,"&gt;0")/SUMIFS($J$4:$J$1003,$B$4:$B$1003,$B72)*100,""))</f>
        <v/>
      </c>
      <c r="N72" s="23">
        <f>IF(OR($K72="",$M72=""),"",$K72/$M72-1)</f>
        <v/>
      </c>
      <c r="O72" s="24">
        <f>IF($N72="","",IF($N72&gt;0.3,"Very high",IF($N72&gt;0.2,"High","")))</f>
        <v/>
      </c>
    </row>
    <row r="73">
      <c r="A73" s="16" t="n"/>
      <c r="B73" s="17" t="n"/>
      <c r="C73" s="17" t="n"/>
      <c r="D73" s="18" t="n"/>
      <c r="E73" s="19" t="n"/>
      <c r="F73" s="20" t="n"/>
      <c r="G73" s="17" t="n"/>
      <c r="H73" s="21">
        <f>IF(OR($B73="",$E73=""),"",IF($B73&lt;&gt;$B72,$E73,IF($G72="Yes",$E73,N($H72)+$E73)))</f>
        <v/>
      </c>
      <c r="I73" s="22">
        <f>IF($B73="","",IF($B73&lt;&gt;$B72,"",IF($G72="Yes",IF($D72="","",$D72),$I72)))</f>
        <v/>
      </c>
      <c r="J73" s="22">
        <f>IF(OR($G73&lt;&gt;"Yes",$I73="",$D73=""),"",IF($D73-$I73&gt;0,$D73-$I73,""))</f>
        <v/>
      </c>
      <c r="K73" s="21">
        <f>IF($J73="","",$H73/$J73*100)</f>
        <v/>
      </c>
      <c r="L73" s="21">
        <f>IF($J73="","",$J73/$H73)</f>
        <v/>
      </c>
      <c r="M73" s="21">
        <f>IF($B73="","",IFERROR(SUMIFS($H$4:$H$1003,$B$4:$B$1003,$B73,$J$4:$J$1003,"&gt;0")/SUMIFS($J$4:$J$1003,$B$4:$B$1003,$B73)*100,""))</f>
        <v/>
      </c>
      <c r="N73" s="23">
        <f>IF(OR($K73="",$M73=""),"",$K73/$M73-1)</f>
        <v/>
      </c>
      <c r="O73" s="24">
        <f>IF($N73="","",IF($N73&gt;0.3,"Very high",IF($N73&gt;0.2,"High","")))</f>
        <v/>
      </c>
    </row>
    <row r="74">
      <c r="A74" s="16" t="n"/>
      <c r="B74" s="17" t="n"/>
      <c r="C74" s="17" t="n"/>
      <c r="D74" s="18" t="n"/>
      <c r="E74" s="19" t="n"/>
      <c r="F74" s="20" t="n"/>
      <c r="G74" s="17" t="n"/>
      <c r="H74" s="21">
        <f>IF(OR($B74="",$E74=""),"",IF($B74&lt;&gt;$B73,$E74,IF($G73="Yes",$E74,N($H73)+$E74)))</f>
        <v/>
      </c>
      <c r="I74" s="22">
        <f>IF($B74="","",IF($B74&lt;&gt;$B73,"",IF($G73="Yes",IF($D73="","",$D73),$I73)))</f>
        <v/>
      </c>
      <c r="J74" s="22">
        <f>IF(OR($G74&lt;&gt;"Yes",$I74="",$D74=""),"",IF($D74-$I74&gt;0,$D74-$I74,""))</f>
        <v/>
      </c>
      <c r="K74" s="21">
        <f>IF($J74="","",$H74/$J74*100)</f>
        <v/>
      </c>
      <c r="L74" s="21">
        <f>IF($J74="","",$J74/$H74)</f>
        <v/>
      </c>
      <c r="M74" s="21">
        <f>IF($B74="","",IFERROR(SUMIFS($H$4:$H$1003,$B$4:$B$1003,$B74,$J$4:$J$1003,"&gt;0")/SUMIFS($J$4:$J$1003,$B$4:$B$1003,$B74)*100,""))</f>
        <v/>
      </c>
      <c r="N74" s="23">
        <f>IF(OR($K74="",$M74=""),"",$K74/$M74-1)</f>
        <v/>
      </c>
      <c r="O74" s="24">
        <f>IF($N74="","",IF($N74&gt;0.3,"Very high",IF($N74&gt;0.2,"High","")))</f>
        <v/>
      </c>
    </row>
    <row r="75">
      <c r="A75" s="16" t="n"/>
      <c r="B75" s="17" t="n"/>
      <c r="C75" s="17" t="n"/>
      <c r="D75" s="18" t="n"/>
      <c r="E75" s="19" t="n"/>
      <c r="F75" s="20" t="n"/>
      <c r="G75" s="17" t="n"/>
      <c r="H75" s="21">
        <f>IF(OR($B75="",$E75=""),"",IF($B75&lt;&gt;$B74,$E75,IF($G74="Yes",$E75,N($H74)+$E75)))</f>
        <v/>
      </c>
      <c r="I75" s="22">
        <f>IF($B75="","",IF($B75&lt;&gt;$B74,"",IF($G74="Yes",IF($D74="","",$D74),$I74)))</f>
        <v/>
      </c>
      <c r="J75" s="22">
        <f>IF(OR($G75&lt;&gt;"Yes",$I75="",$D75=""),"",IF($D75-$I75&gt;0,$D75-$I75,""))</f>
        <v/>
      </c>
      <c r="K75" s="21">
        <f>IF($J75="","",$H75/$J75*100)</f>
        <v/>
      </c>
      <c r="L75" s="21">
        <f>IF($J75="","",$J75/$H75)</f>
        <v/>
      </c>
      <c r="M75" s="21">
        <f>IF($B75="","",IFERROR(SUMIFS($H$4:$H$1003,$B$4:$B$1003,$B75,$J$4:$J$1003,"&gt;0")/SUMIFS($J$4:$J$1003,$B$4:$B$1003,$B75)*100,""))</f>
        <v/>
      </c>
      <c r="N75" s="23">
        <f>IF(OR($K75="",$M75=""),"",$K75/$M75-1)</f>
        <v/>
      </c>
      <c r="O75" s="24">
        <f>IF($N75="","",IF($N75&gt;0.3,"Very high",IF($N75&gt;0.2,"High","")))</f>
        <v/>
      </c>
    </row>
    <row r="76">
      <c r="A76" s="16" t="n"/>
      <c r="B76" s="17" t="n"/>
      <c r="C76" s="17" t="n"/>
      <c r="D76" s="18" t="n"/>
      <c r="E76" s="19" t="n"/>
      <c r="F76" s="20" t="n"/>
      <c r="G76" s="17" t="n"/>
      <c r="H76" s="21">
        <f>IF(OR($B76="",$E76=""),"",IF($B76&lt;&gt;$B75,$E76,IF($G75="Yes",$E76,N($H75)+$E76)))</f>
        <v/>
      </c>
      <c r="I76" s="22">
        <f>IF($B76="","",IF($B76&lt;&gt;$B75,"",IF($G75="Yes",IF($D75="","",$D75),$I75)))</f>
        <v/>
      </c>
      <c r="J76" s="22">
        <f>IF(OR($G76&lt;&gt;"Yes",$I76="",$D76=""),"",IF($D76-$I76&gt;0,$D76-$I76,""))</f>
        <v/>
      </c>
      <c r="K76" s="21">
        <f>IF($J76="","",$H76/$J76*100)</f>
        <v/>
      </c>
      <c r="L76" s="21">
        <f>IF($J76="","",$J76/$H76)</f>
        <v/>
      </c>
      <c r="M76" s="21">
        <f>IF($B76="","",IFERROR(SUMIFS($H$4:$H$1003,$B$4:$B$1003,$B76,$J$4:$J$1003,"&gt;0")/SUMIFS($J$4:$J$1003,$B$4:$B$1003,$B76)*100,""))</f>
        <v/>
      </c>
      <c r="N76" s="23">
        <f>IF(OR($K76="",$M76=""),"",$K76/$M76-1)</f>
        <v/>
      </c>
      <c r="O76" s="24">
        <f>IF($N76="","",IF($N76&gt;0.3,"Very high",IF($N76&gt;0.2,"High","")))</f>
        <v/>
      </c>
    </row>
    <row r="77">
      <c r="A77" s="16" t="n"/>
      <c r="B77" s="17" t="n"/>
      <c r="C77" s="17" t="n"/>
      <c r="D77" s="18" t="n"/>
      <c r="E77" s="19" t="n"/>
      <c r="F77" s="20" t="n"/>
      <c r="G77" s="17" t="n"/>
      <c r="H77" s="21">
        <f>IF(OR($B77="",$E77=""),"",IF($B77&lt;&gt;$B76,$E77,IF($G76="Yes",$E77,N($H76)+$E77)))</f>
        <v/>
      </c>
      <c r="I77" s="22">
        <f>IF($B77="","",IF($B77&lt;&gt;$B76,"",IF($G76="Yes",IF($D76="","",$D76),$I76)))</f>
        <v/>
      </c>
      <c r="J77" s="22">
        <f>IF(OR($G77&lt;&gt;"Yes",$I77="",$D77=""),"",IF($D77-$I77&gt;0,$D77-$I77,""))</f>
        <v/>
      </c>
      <c r="K77" s="21">
        <f>IF($J77="","",$H77/$J77*100)</f>
        <v/>
      </c>
      <c r="L77" s="21">
        <f>IF($J77="","",$J77/$H77)</f>
        <v/>
      </c>
      <c r="M77" s="21">
        <f>IF($B77="","",IFERROR(SUMIFS($H$4:$H$1003,$B$4:$B$1003,$B77,$J$4:$J$1003,"&gt;0")/SUMIFS($J$4:$J$1003,$B$4:$B$1003,$B77)*100,""))</f>
        <v/>
      </c>
      <c r="N77" s="23">
        <f>IF(OR($K77="",$M77=""),"",$K77/$M77-1)</f>
        <v/>
      </c>
      <c r="O77" s="24">
        <f>IF($N77="","",IF($N77&gt;0.3,"Very high",IF($N77&gt;0.2,"High","")))</f>
        <v/>
      </c>
    </row>
    <row r="78">
      <c r="A78" s="16" t="n"/>
      <c r="B78" s="17" t="n"/>
      <c r="C78" s="17" t="n"/>
      <c r="D78" s="18" t="n"/>
      <c r="E78" s="19" t="n"/>
      <c r="F78" s="20" t="n"/>
      <c r="G78" s="17" t="n"/>
      <c r="H78" s="21">
        <f>IF(OR($B78="",$E78=""),"",IF($B78&lt;&gt;$B77,$E78,IF($G77="Yes",$E78,N($H77)+$E78)))</f>
        <v/>
      </c>
      <c r="I78" s="22">
        <f>IF($B78="","",IF($B78&lt;&gt;$B77,"",IF($G77="Yes",IF($D77="","",$D77),$I77)))</f>
        <v/>
      </c>
      <c r="J78" s="22">
        <f>IF(OR($G78&lt;&gt;"Yes",$I78="",$D78=""),"",IF($D78-$I78&gt;0,$D78-$I78,""))</f>
        <v/>
      </c>
      <c r="K78" s="21">
        <f>IF($J78="","",$H78/$J78*100)</f>
        <v/>
      </c>
      <c r="L78" s="21">
        <f>IF($J78="","",$J78/$H78)</f>
        <v/>
      </c>
      <c r="M78" s="21">
        <f>IF($B78="","",IFERROR(SUMIFS($H$4:$H$1003,$B$4:$B$1003,$B78,$J$4:$J$1003,"&gt;0")/SUMIFS($J$4:$J$1003,$B$4:$B$1003,$B78)*100,""))</f>
        <v/>
      </c>
      <c r="N78" s="23">
        <f>IF(OR($K78="",$M78=""),"",$K78/$M78-1)</f>
        <v/>
      </c>
      <c r="O78" s="24">
        <f>IF($N78="","",IF($N78&gt;0.3,"Very high",IF($N78&gt;0.2,"High","")))</f>
        <v/>
      </c>
    </row>
    <row r="79">
      <c r="A79" s="16" t="n"/>
      <c r="B79" s="17" t="n"/>
      <c r="C79" s="17" t="n"/>
      <c r="D79" s="18" t="n"/>
      <c r="E79" s="19" t="n"/>
      <c r="F79" s="20" t="n"/>
      <c r="G79" s="17" t="n"/>
      <c r="H79" s="21">
        <f>IF(OR($B79="",$E79=""),"",IF($B79&lt;&gt;$B78,$E79,IF($G78="Yes",$E79,N($H78)+$E79)))</f>
        <v/>
      </c>
      <c r="I79" s="22">
        <f>IF($B79="","",IF($B79&lt;&gt;$B78,"",IF($G78="Yes",IF($D78="","",$D78),$I78)))</f>
        <v/>
      </c>
      <c r="J79" s="22">
        <f>IF(OR($G79&lt;&gt;"Yes",$I79="",$D79=""),"",IF($D79-$I79&gt;0,$D79-$I79,""))</f>
        <v/>
      </c>
      <c r="K79" s="21">
        <f>IF($J79="","",$H79/$J79*100)</f>
        <v/>
      </c>
      <c r="L79" s="21">
        <f>IF($J79="","",$J79/$H79)</f>
        <v/>
      </c>
      <c r="M79" s="21">
        <f>IF($B79="","",IFERROR(SUMIFS($H$4:$H$1003,$B$4:$B$1003,$B79,$J$4:$J$1003,"&gt;0")/SUMIFS($J$4:$J$1003,$B$4:$B$1003,$B79)*100,""))</f>
        <v/>
      </c>
      <c r="N79" s="23">
        <f>IF(OR($K79="",$M79=""),"",$K79/$M79-1)</f>
        <v/>
      </c>
      <c r="O79" s="24">
        <f>IF($N79="","",IF($N79&gt;0.3,"Very high",IF($N79&gt;0.2,"High","")))</f>
        <v/>
      </c>
    </row>
    <row r="80">
      <c r="A80" s="16" t="n"/>
      <c r="B80" s="17" t="n"/>
      <c r="C80" s="17" t="n"/>
      <c r="D80" s="18" t="n"/>
      <c r="E80" s="19" t="n"/>
      <c r="F80" s="20" t="n"/>
      <c r="G80" s="17" t="n"/>
      <c r="H80" s="21">
        <f>IF(OR($B80="",$E80=""),"",IF($B80&lt;&gt;$B79,$E80,IF($G79="Yes",$E80,N($H79)+$E80)))</f>
        <v/>
      </c>
      <c r="I80" s="22">
        <f>IF($B80="","",IF($B80&lt;&gt;$B79,"",IF($G79="Yes",IF($D79="","",$D79),$I79)))</f>
        <v/>
      </c>
      <c r="J80" s="22">
        <f>IF(OR($G80&lt;&gt;"Yes",$I80="",$D80=""),"",IF($D80-$I80&gt;0,$D80-$I80,""))</f>
        <v/>
      </c>
      <c r="K80" s="21">
        <f>IF($J80="","",$H80/$J80*100)</f>
        <v/>
      </c>
      <c r="L80" s="21">
        <f>IF($J80="","",$J80/$H80)</f>
        <v/>
      </c>
      <c r="M80" s="21">
        <f>IF($B80="","",IFERROR(SUMIFS($H$4:$H$1003,$B$4:$B$1003,$B80,$J$4:$J$1003,"&gt;0")/SUMIFS($J$4:$J$1003,$B$4:$B$1003,$B80)*100,""))</f>
        <v/>
      </c>
      <c r="N80" s="23">
        <f>IF(OR($K80="",$M80=""),"",$K80/$M80-1)</f>
        <v/>
      </c>
      <c r="O80" s="24">
        <f>IF($N80="","",IF($N80&gt;0.3,"Very high",IF($N80&gt;0.2,"High","")))</f>
        <v/>
      </c>
    </row>
    <row r="81">
      <c r="A81" s="16" t="n"/>
      <c r="B81" s="17" t="n"/>
      <c r="C81" s="17" t="n"/>
      <c r="D81" s="18" t="n"/>
      <c r="E81" s="19" t="n"/>
      <c r="F81" s="20" t="n"/>
      <c r="G81" s="17" t="n"/>
      <c r="H81" s="21">
        <f>IF(OR($B81="",$E81=""),"",IF($B81&lt;&gt;$B80,$E81,IF($G80="Yes",$E81,N($H80)+$E81)))</f>
        <v/>
      </c>
      <c r="I81" s="22">
        <f>IF($B81="","",IF($B81&lt;&gt;$B80,"",IF($G80="Yes",IF($D80="","",$D80),$I80)))</f>
        <v/>
      </c>
      <c r="J81" s="22">
        <f>IF(OR($G81&lt;&gt;"Yes",$I81="",$D81=""),"",IF($D81-$I81&gt;0,$D81-$I81,""))</f>
        <v/>
      </c>
      <c r="K81" s="21">
        <f>IF($J81="","",$H81/$J81*100)</f>
        <v/>
      </c>
      <c r="L81" s="21">
        <f>IF($J81="","",$J81/$H81)</f>
        <v/>
      </c>
      <c r="M81" s="21">
        <f>IF($B81="","",IFERROR(SUMIFS($H$4:$H$1003,$B$4:$B$1003,$B81,$J$4:$J$1003,"&gt;0")/SUMIFS($J$4:$J$1003,$B$4:$B$1003,$B81)*100,""))</f>
        <v/>
      </c>
      <c r="N81" s="23">
        <f>IF(OR($K81="",$M81=""),"",$K81/$M81-1)</f>
        <v/>
      </c>
      <c r="O81" s="24">
        <f>IF($N81="","",IF($N81&gt;0.3,"Very high",IF($N81&gt;0.2,"High","")))</f>
        <v/>
      </c>
    </row>
    <row r="82">
      <c r="A82" s="16" t="n"/>
      <c r="B82" s="17" t="n"/>
      <c r="C82" s="17" t="n"/>
      <c r="D82" s="18" t="n"/>
      <c r="E82" s="19" t="n"/>
      <c r="F82" s="20" t="n"/>
      <c r="G82" s="17" t="n"/>
      <c r="H82" s="21">
        <f>IF(OR($B82="",$E82=""),"",IF($B82&lt;&gt;$B81,$E82,IF($G81="Yes",$E82,N($H81)+$E82)))</f>
        <v/>
      </c>
      <c r="I82" s="22">
        <f>IF($B82="","",IF($B82&lt;&gt;$B81,"",IF($G81="Yes",IF($D81="","",$D81),$I81)))</f>
        <v/>
      </c>
      <c r="J82" s="22">
        <f>IF(OR($G82&lt;&gt;"Yes",$I82="",$D82=""),"",IF($D82-$I82&gt;0,$D82-$I82,""))</f>
        <v/>
      </c>
      <c r="K82" s="21">
        <f>IF($J82="","",$H82/$J82*100)</f>
        <v/>
      </c>
      <c r="L82" s="21">
        <f>IF($J82="","",$J82/$H82)</f>
        <v/>
      </c>
      <c r="M82" s="21">
        <f>IF($B82="","",IFERROR(SUMIFS($H$4:$H$1003,$B$4:$B$1003,$B82,$J$4:$J$1003,"&gt;0")/SUMIFS($J$4:$J$1003,$B$4:$B$1003,$B82)*100,""))</f>
        <v/>
      </c>
      <c r="N82" s="23">
        <f>IF(OR($K82="",$M82=""),"",$K82/$M82-1)</f>
        <v/>
      </c>
      <c r="O82" s="24">
        <f>IF($N82="","",IF($N82&gt;0.3,"Very high",IF($N82&gt;0.2,"High","")))</f>
        <v/>
      </c>
    </row>
    <row r="83">
      <c r="A83" s="16" t="n"/>
      <c r="B83" s="17" t="n"/>
      <c r="C83" s="17" t="n"/>
      <c r="D83" s="18" t="n"/>
      <c r="E83" s="19" t="n"/>
      <c r="F83" s="20" t="n"/>
      <c r="G83" s="17" t="n"/>
      <c r="H83" s="21">
        <f>IF(OR($B83="",$E83=""),"",IF($B83&lt;&gt;$B82,$E83,IF($G82="Yes",$E83,N($H82)+$E83)))</f>
        <v/>
      </c>
      <c r="I83" s="22">
        <f>IF($B83="","",IF($B83&lt;&gt;$B82,"",IF($G82="Yes",IF($D82="","",$D82),$I82)))</f>
        <v/>
      </c>
      <c r="J83" s="22">
        <f>IF(OR($G83&lt;&gt;"Yes",$I83="",$D83=""),"",IF($D83-$I83&gt;0,$D83-$I83,""))</f>
        <v/>
      </c>
      <c r="K83" s="21">
        <f>IF($J83="","",$H83/$J83*100)</f>
        <v/>
      </c>
      <c r="L83" s="21">
        <f>IF($J83="","",$J83/$H83)</f>
        <v/>
      </c>
      <c r="M83" s="21">
        <f>IF($B83="","",IFERROR(SUMIFS($H$4:$H$1003,$B$4:$B$1003,$B83,$J$4:$J$1003,"&gt;0")/SUMIFS($J$4:$J$1003,$B$4:$B$1003,$B83)*100,""))</f>
        <v/>
      </c>
      <c r="N83" s="23">
        <f>IF(OR($K83="",$M83=""),"",$K83/$M83-1)</f>
        <v/>
      </c>
      <c r="O83" s="24">
        <f>IF($N83="","",IF($N83&gt;0.3,"Very high",IF($N83&gt;0.2,"High","")))</f>
        <v/>
      </c>
    </row>
    <row r="84">
      <c r="A84" s="16" t="n"/>
      <c r="B84" s="17" t="n"/>
      <c r="C84" s="17" t="n"/>
      <c r="D84" s="18" t="n"/>
      <c r="E84" s="19" t="n"/>
      <c r="F84" s="20" t="n"/>
      <c r="G84" s="17" t="n"/>
      <c r="H84" s="21">
        <f>IF(OR($B84="",$E84=""),"",IF($B84&lt;&gt;$B83,$E84,IF($G83="Yes",$E84,N($H83)+$E84)))</f>
        <v/>
      </c>
      <c r="I84" s="22">
        <f>IF($B84="","",IF($B84&lt;&gt;$B83,"",IF($G83="Yes",IF($D83="","",$D83),$I83)))</f>
        <v/>
      </c>
      <c r="J84" s="22">
        <f>IF(OR($G84&lt;&gt;"Yes",$I84="",$D84=""),"",IF($D84-$I84&gt;0,$D84-$I84,""))</f>
        <v/>
      </c>
      <c r="K84" s="21">
        <f>IF($J84="","",$H84/$J84*100)</f>
        <v/>
      </c>
      <c r="L84" s="21">
        <f>IF($J84="","",$J84/$H84)</f>
        <v/>
      </c>
      <c r="M84" s="21">
        <f>IF($B84="","",IFERROR(SUMIFS($H$4:$H$1003,$B$4:$B$1003,$B84,$J$4:$J$1003,"&gt;0")/SUMIFS($J$4:$J$1003,$B$4:$B$1003,$B84)*100,""))</f>
        <v/>
      </c>
      <c r="N84" s="23">
        <f>IF(OR($K84="",$M84=""),"",$K84/$M84-1)</f>
        <v/>
      </c>
      <c r="O84" s="24">
        <f>IF($N84="","",IF($N84&gt;0.3,"Very high",IF($N84&gt;0.2,"High","")))</f>
        <v/>
      </c>
    </row>
    <row r="85">
      <c r="A85" s="16" t="n"/>
      <c r="B85" s="17" t="n"/>
      <c r="C85" s="17" t="n"/>
      <c r="D85" s="18" t="n"/>
      <c r="E85" s="19" t="n"/>
      <c r="F85" s="20" t="n"/>
      <c r="G85" s="17" t="n"/>
      <c r="H85" s="21">
        <f>IF(OR($B85="",$E85=""),"",IF($B85&lt;&gt;$B84,$E85,IF($G84="Yes",$E85,N($H84)+$E85)))</f>
        <v/>
      </c>
      <c r="I85" s="22">
        <f>IF($B85="","",IF($B85&lt;&gt;$B84,"",IF($G84="Yes",IF($D84="","",$D84),$I84)))</f>
        <v/>
      </c>
      <c r="J85" s="22">
        <f>IF(OR($G85&lt;&gt;"Yes",$I85="",$D85=""),"",IF($D85-$I85&gt;0,$D85-$I85,""))</f>
        <v/>
      </c>
      <c r="K85" s="21">
        <f>IF($J85="","",$H85/$J85*100)</f>
        <v/>
      </c>
      <c r="L85" s="21">
        <f>IF($J85="","",$J85/$H85)</f>
        <v/>
      </c>
      <c r="M85" s="21">
        <f>IF($B85="","",IFERROR(SUMIFS($H$4:$H$1003,$B$4:$B$1003,$B85,$J$4:$J$1003,"&gt;0")/SUMIFS($J$4:$J$1003,$B$4:$B$1003,$B85)*100,""))</f>
        <v/>
      </c>
      <c r="N85" s="23">
        <f>IF(OR($K85="",$M85=""),"",$K85/$M85-1)</f>
        <v/>
      </c>
      <c r="O85" s="24">
        <f>IF($N85="","",IF($N85&gt;0.3,"Very high",IF($N85&gt;0.2,"High","")))</f>
        <v/>
      </c>
    </row>
    <row r="86">
      <c r="A86" s="16" t="n"/>
      <c r="B86" s="17" t="n"/>
      <c r="C86" s="17" t="n"/>
      <c r="D86" s="18" t="n"/>
      <c r="E86" s="19" t="n"/>
      <c r="F86" s="20" t="n"/>
      <c r="G86" s="17" t="n"/>
      <c r="H86" s="21">
        <f>IF(OR($B86="",$E86=""),"",IF($B86&lt;&gt;$B85,$E86,IF($G85="Yes",$E86,N($H85)+$E86)))</f>
        <v/>
      </c>
      <c r="I86" s="22">
        <f>IF($B86="","",IF($B86&lt;&gt;$B85,"",IF($G85="Yes",IF($D85="","",$D85),$I85)))</f>
        <v/>
      </c>
      <c r="J86" s="22">
        <f>IF(OR($G86&lt;&gt;"Yes",$I86="",$D86=""),"",IF($D86-$I86&gt;0,$D86-$I86,""))</f>
        <v/>
      </c>
      <c r="K86" s="21">
        <f>IF($J86="","",$H86/$J86*100)</f>
        <v/>
      </c>
      <c r="L86" s="21">
        <f>IF($J86="","",$J86/$H86)</f>
        <v/>
      </c>
      <c r="M86" s="21">
        <f>IF($B86="","",IFERROR(SUMIFS($H$4:$H$1003,$B$4:$B$1003,$B86,$J$4:$J$1003,"&gt;0")/SUMIFS($J$4:$J$1003,$B$4:$B$1003,$B86)*100,""))</f>
        <v/>
      </c>
      <c r="N86" s="23">
        <f>IF(OR($K86="",$M86=""),"",$K86/$M86-1)</f>
        <v/>
      </c>
      <c r="O86" s="24">
        <f>IF($N86="","",IF($N86&gt;0.3,"Very high",IF($N86&gt;0.2,"High","")))</f>
        <v/>
      </c>
    </row>
    <row r="87">
      <c r="A87" s="16" t="n"/>
      <c r="B87" s="17" t="n"/>
      <c r="C87" s="17" t="n"/>
      <c r="D87" s="18" t="n"/>
      <c r="E87" s="19" t="n"/>
      <c r="F87" s="20" t="n"/>
      <c r="G87" s="17" t="n"/>
      <c r="H87" s="21">
        <f>IF(OR($B87="",$E87=""),"",IF($B87&lt;&gt;$B86,$E87,IF($G86="Yes",$E87,N($H86)+$E87)))</f>
        <v/>
      </c>
      <c r="I87" s="22">
        <f>IF($B87="","",IF($B87&lt;&gt;$B86,"",IF($G86="Yes",IF($D86="","",$D86),$I86)))</f>
        <v/>
      </c>
      <c r="J87" s="22">
        <f>IF(OR($G87&lt;&gt;"Yes",$I87="",$D87=""),"",IF($D87-$I87&gt;0,$D87-$I87,""))</f>
        <v/>
      </c>
      <c r="K87" s="21">
        <f>IF($J87="","",$H87/$J87*100)</f>
        <v/>
      </c>
      <c r="L87" s="21">
        <f>IF($J87="","",$J87/$H87)</f>
        <v/>
      </c>
      <c r="M87" s="21">
        <f>IF($B87="","",IFERROR(SUMIFS($H$4:$H$1003,$B$4:$B$1003,$B87,$J$4:$J$1003,"&gt;0")/SUMIFS($J$4:$J$1003,$B$4:$B$1003,$B87)*100,""))</f>
        <v/>
      </c>
      <c r="N87" s="23">
        <f>IF(OR($K87="",$M87=""),"",$K87/$M87-1)</f>
        <v/>
      </c>
      <c r="O87" s="24">
        <f>IF($N87="","",IF($N87&gt;0.3,"Very high",IF($N87&gt;0.2,"High","")))</f>
        <v/>
      </c>
    </row>
    <row r="88">
      <c r="A88" s="16" t="n"/>
      <c r="B88" s="17" t="n"/>
      <c r="C88" s="17" t="n"/>
      <c r="D88" s="18" t="n"/>
      <c r="E88" s="19" t="n"/>
      <c r="F88" s="20" t="n"/>
      <c r="G88" s="17" t="n"/>
      <c r="H88" s="21">
        <f>IF(OR($B88="",$E88=""),"",IF($B88&lt;&gt;$B87,$E88,IF($G87="Yes",$E88,N($H87)+$E88)))</f>
        <v/>
      </c>
      <c r="I88" s="22">
        <f>IF($B88="","",IF($B88&lt;&gt;$B87,"",IF($G87="Yes",IF($D87="","",$D87),$I87)))</f>
        <v/>
      </c>
      <c r="J88" s="22">
        <f>IF(OR($G88&lt;&gt;"Yes",$I88="",$D88=""),"",IF($D88-$I88&gt;0,$D88-$I88,""))</f>
        <v/>
      </c>
      <c r="K88" s="21">
        <f>IF($J88="","",$H88/$J88*100)</f>
        <v/>
      </c>
      <c r="L88" s="21">
        <f>IF($J88="","",$J88/$H88)</f>
        <v/>
      </c>
      <c r="M88" s="21">
        <f>IF($B88="","",IFERROR(SUMIFS($H$4:$H$1003,$B$4:$B$1003,$B88,$J$4:$J$1003,"&gt;0")/SUMIFS($J$4:$J$1003,$B$4:$B$1003,$B88)*100,""))</f>
        <v/>
      </c>
      <c r="N88" s="23">
        <f>IF(OR($K88="",$M88=""),"",$K88/$M88-1)</f>
        <v/>
      </c>
      <c r="O88" s="24">
        <f>IF($N88="","",IF($N88&gt;0.3,"Very high",IF($N88&gt;0.2,"High","")))</f>
        <v/>
      </c>
    </row>
    <row r="89">
      <c r="A89" s="16" t="n"/>
      <c r="B89" s="17" t="n"/>
      <c r="C89" s="17" t="n"/>
      <c r="D89" s="18" t="n"/>
      <c r="E89" s="19" t="n"/>
      <c r="F89" s="20" t="n"/>
      <c r="G89" s="17" t="n"/>
      <c r="H89" s="21">
        <f>IF(OR($B89="",$E89=""),"",IF($B89&lt;&gt;$B88,$E89,IF($G88="Yes",$E89,N($H88)+$E89)))</f>
        <v/>
      </c>
      <c r="I89" s="22">
        <f>IF($B89="","",IF($B89&lt;&gt;$B88,"",IF($G88="Yes",IF($D88="","",$D88),$I88)))</f>
        <v/>
      </c>
      <c r="J89" s="22">
        <f>IF(OR($G89&lt;&gt;"Yes",$I89="",$D89=""),"",IF($D89-$I89&gt;0,$D89-$I89,""))</f>
        <v/>
      </c>
      <c r="K89" s="21">
        <f>IF($J89="","",$H89/$J89*100)</f>
        <v/>
      </c>
      <c r="L89" s="21">
        <f>IF($J89="","",$J89/$H89)</f>
        <v/>
      </c>
      <c r="M89" s="21">
        <f>IF($B89="","",IFERROR(SUMIFS($H$4:$H$1003,$B$4:$B$1003,$B89,$J$4:$J$1003,"&gt;0")/SUMIFS($J$4:$J$1003,$B$4:$B$1003,$B89)*100,""))</f>
        <v/>
      </c>
      <c r="N89" s="23">
        <f>IF(OR($K89="",$M89=""),"",$K89/$M89-1)</f>
        <v/>
      </c>
      <c r="O89" s="24">
        <f>IF($N89="","",IF($N89&gt;0.3,"Very high",IF($N89&gt;0.2,"High","")))</f>
        <v/>
      </c>
    </row>
    <row r="90">
      <c r="A90" s="16" t="n"/>
      <c r="B90" s="17" t="n"/>
      <c r="C90" s="17" t="n"/>
      <c r="D90" s="18" t="n"/>
      <c r="E90" s="19" t="n"/>
      <c r="F90" s="20" t="n"/>
      <c r="G90" s="17" t="n"/>
      <c r="H90" s="21">
        <f>IF(OR($B90="",$E90=""),"",IF($B90&lt;&gt;$B89,$E90,IF($G89="Yes",$E90,N($H89)+$E90)))</f>
        <v/>
      </c>
      <c r="I90" s="22">
        <f>IF($B90="","",IF($B90&lt;&gt;$B89,"",IF($G89="Yes",IF($D89="","",$D89),$I89)))</f>
        <v/>
      </c>
      <c r="J90" s="22">
        <f>IF(OR($G90&lt;&gt;"Yes",$I90="",$D90=""),"",IF($D90-$I90&gt;0,$D90-$I90,""))</f>
        <v/>
      </c>
      <c r="K90" s="21">
        <f>IF($J90="","",$H90/$J90*100)</f>
        <v/>
      </c>
      <c r="L90" s="21">
        <f>IF($J90="","",$J90/$H90)</f>
        <v/>
      </c>
      <c r="M90" s="21">
        <f>IF($B90="","",IFERROR(SUMIFS($H$4:$H$1003,$B$4:$B$1003,$B90,$J$4:$J$1003,"&gt;0")/SUMIFS($J$4:$J$1003,$B$4:$B$1003,$B90)*100,""))</f>
        <v/>
      </c>
      <c r="N90" s="23">
        <f>IF(OR($K90="",$M90=""),"",$K90/$M90-1)</f>
        <v/>
      </c>
      <c r="O90" s="24">
        <f>IF($N90="","",IF($N90&gt;0.3,"Very high",IF($N90&gt;0.2,"High","")))</f>
        <v/>
      </c>
    </row>
    <row r="91">
      <c r="A91" s="16" t="n"/>
      <c r="B91" s="17" t="n"/>
      <c r="C91" s="17" t="n"/>
      <c r="D91" s="18" t="n"/>
      <c r="E91" s="19" t="n"/>
      <c r="F91" s="20" t="n"/>
      <c r="G91" s="17" t="n"/>
      <c r="H91" s="21">
        <f>IF(OR($B91="",$E91=""),"",IF($B91&lt;&gt;$B90,$E91,IF($G90="Yes",$E91,N($H90)+$E91)))</f>
        <v/>
      </c>
      <c r="I91" s="22">
        <f>IF($B91="","",IF($B91&lt;&gt;$B90,"",IF($G90="Yes",IF($D90="","",$D90),$I90)))</f>
        <v/>
      </c>
      <c r="J91" s="22">
        <f>IF(OR($G91&lt;&gt;"Yes",$I91="",$D91=""),"",IF($D91-$I91&gt;0,$D91-$I91,""))</f>
        <v/>
      </c>
      <c r="K91" s="21">
        <f>IF($J91="","",$H91/$J91*100)</f>
        <v/>
      </c>
      <c r="L91" s="21">
        <f>IF($J91="","",$J91/$H91)</f>
        <v/>
      </c>
      <c r="M91" s="21">
        <f>IF($B91="","",IFERROR(SUMIFS($H$4:$H$1003,$B$4:$B$1003,$B91,$J$4:$J$1003,"&gt;0")/SUMIFS($J$4:$J$1003,$B$4:$B$1003,$B91)*100,""))</f>
        <v/>
      </c>
      <c r="N91" s="23">
        <f>IF(OR($K91="",$M91=""),"",$K91/$M91-1)</f>
        <v/>
      </c>
      <c r="O91" s="24">
        <f>IF($N91="","",IF($N91&gt;0.3,"Very high",IF($N91&gt;0.2,"High","")))</f>
        <v/>
      </c>
    </row>
    <row r="92">
      <c r="A92" s="16" t="n"/>
      <c r="B92" s="17" t="n"/>
      <c r="C92" s="17" t="n"/>
      <c r="D92" s="18" t="n"/>
      <c r="E92" s="19" t="n"/>
      <c r="F92" s="20" t="n"/>
      <c r="G92" s="17" t="n"/>
      <c r="H92" s="21">
        <f>IF(OR($B92="",$E92=""),"",IF($B92&lt;&gt;$B91,$E92,IF($G91="Yes",$E92,N($H91)+$E92)))</f>
        <v/>
      </c>
      <c r="I92" s="22">
        <f>IF($B92="","",IF($B92&lt;&gt;$B91,"",IF($G91="Yes",IF($D91="","",$D91),$I91)))</f>
        <v/>
      </c>
      <c r="J92" s="22">
        <f>IF(OR($G92&lt;&gt;"Yes",$I92="",$D92=""),"",IF($D92-$I92&gt;0,$D92-$I92,""))</f>
        <v/>
      </c>
      <c r="K92" s="21">
        <f>IF($J92="","",$H92/$J92*100)</f>
        <v/>
      </c>
      <c r="L92" s="21">
        <f>IF($J92="","",$J92/$H92)</f>
        <v/>
      </c>
      <c r="M92" s="21">
        <f>IF($B92="","",IFERROR(SUMIFS($H$4:$H$1003,$B$4:$B$1003,$B92,$J$4:$J$1003,"&gt;0")/SUMIFS($J$4:$J$1003,$B$4:$B$1003,$B92)*100,""))</f>
        <v/>
      </c>
      <c r="N92" s="23">
        <f>IF(OR($K92="",$M92=""),"",$K92/$M92-1)</f>
        <v/>
      </c>
      <c r="O92" s="24">
        <f>IF($N92="","",IF($N92&gt;0.3,"Very high",IF($N92&gt;0.2,"High","")))</f>
        <v/>
      </c>
    </row>
    <row r="93">
      <c r="A93" s="16" t="n"/>
      <c r="B93" s="17" t="n"/>
      <c r="C93" s="17" t="n"/>
      <c r="D93" s="18" t="n"/>
      <c r="E93" s="19" t="n"/>
      <c r="F93" s="20" t="n"/>
      <c r="G93" s="17" t="n"/>
      <c r="H93" s="21">
        <f>IF(OR($B93="",$E93=""),"",IF($B93&lt;&gt;$B92,$E93,IF($G92="Yes",$E93,N($H92)+$E93)))</f>
        <v/>
      </c>
      <c r="I93" s="22">
        <f>IF($B93="","",IF($B93&lt;&gt;$B92,"",IF($G92="Yes",IF($D92="","",$D92),$I92)))</f>
        <v/>
      </c>
      <c r="J93" s="22">
        <f>IF(OR($G93&lt;&gt;"Yes",$I93="",$D93=""),"",IF($D93-$I93&gt;0,$D93-$I93,""))</f>
        <v/>
      </c>
      <c r="K93" s="21">
        <f>IF($J93="","",$H93/$J93*100)</f>
        <v/>
      </c>
      <c r="L93" s="21">
        <f>IF($J93="","",$J93/$H93)</f>
        <v/>
      </c>
      <c r="M93" s="21">
        <f>IF($B93="","",IFERROR(SUMIFS($H$4:$H$1003,$B$4:$B$1003,$B93,$J$4:$J$1003,"&gt;0")/SUMIFS($J$4:$J$1003,$B$4:$B$1003,$B93)*100,""))</f>
        <v/>
      </c>
      <c r="N93" s="23">
        <f>IF(OR($K93="",$M93=""),"",$K93/$M93-1)</f>
        <v/>
      </c>
      <c r="O93" s="24">
        <f>IF($N93="","",IF($N93&gt;0.3,"Very high",IF($N93&gt;0.2,"High","")))</f>
        <v/>
      </c>
    </row>
    <row r="94">
      <c r="A94" s="16" t="n"/>
      <c r="B94" s="17" t="n"/>
      <c r="C94" s="17" t="n"/>
      <c r="D94" s="18" t="n"/>
      <c r="E94" s="19" t="n"/>
      <c r="F94" s="20" t="n"/>
      <c r="G94" s="17" t="n"/>
      <c r="H94" s="21">
        <f>IF(OR($B94="",$E94=""),"",IF($B94&lt;&gt;$B93,$E94,IF($G93="Yes",$E94,N($H93)+$E94)))</f>
        <v/>
      </c>
      <c r="I94" s="22">
        <f>IF($B94="","",IF($B94&lt;&gt;$B93,"",IF($G93="Yes",IF($D93="","",$D93),$I93)))</f>
        <v/>
      </c>
      <c r="J94" s="22">
        <f>IF(OR($G94&lt;&gt;"Yes",$I94="",$D94=""),"",IF($D94-$I94&gt;0,$D94-$I94,""))</f>
        <v/>
      </c>
      <c r="K94" s="21">
        <f>IF($J94="","",$H94/$J94*100)</f>
        <v/>
      </c>
      <c r="L94" s="21">
        <f>IF($J94="","",$J94/$H94)</f>
        <v/>
      </c>
      <c r="M94" s="21">
        <f>IF($B94="","",IFERROR(SUMIFS($H$4:$H$1003,$B$4:$B$1003,$B94,$J$4:$J$1003,"&gt;0")/SUMIFS($J$4:$J$1003,$B$4:$B$1003,$B94)*100,""))</f>
        <v/>
      </c>
      <c r="N94" s="23">
        <f>IF(OR($K94="",$M94=""),"",$K94/$M94-1)</f>
        <v/>
      </c>
      <c r="O94" s="24">
        <f>IF($N94="","",IF($N94&gt;0.3,"Very high",IF($N94&gt;0.2,"High","")))</f>
        <v/>
      </c>
    </row>
    <row r="95">
      <c r="A95" s="16" t="n"/>
      <c r="B95" s="17" t="n"/>
      <c r="C95" s="17" t="n"/>
      <c r="D95" s="18" t="n"/>
      <c r="E95" s="19" t="n"/>
      <c r="F95" s="20" t="n"/>
      <c r="G95" s="17" t="n"/>
      <c r="H95" s="21">
        <f>IF(OR($B95="",$E95=""),"",IF($B95&lt;&gt;$B94,$E95,IF($G94="Yes",$E95,N($H94)+$E95)))</f>
        <v/>
      </c>
      <c r="I95" s="22">
        <f>IF($B95="","",IF($B95&lt;&gt;$B94,"",IF($G94="Yes",IF($D94="","",$D94),$I94)))</f>
        <v/>
      </c>
      <c r="J95" s="22">
        <f>IF(OR($G95&lt;&gt;"Yes",$I95="",$D95=""),"",IF($D95-$I95&gt;0,$D95-$I95,""))</f>
        <v/>
      </c>
      <c r="K95" s="21">
        <f>IF($J95="","",$H95/$J95*100)</f>
        <v/>
      </c>
      <c r="L95" s="21">
        <f>IF($J95="","",$J95/$H95)</f>
        <v/>
      </c>
      <c r="M95" s="21">
        <f>IF($B95="","",IFERROR(SUMIFS($H$4:$H$1003,$B$4:$B$1003,$B95,$J$4:$J$1003,"&gt;0")/SUMIFS($J$4:$J$1003,$B$4:$B$1003,$B95)*100,""))</f>
        <v/>
      </c>
      <c r="N95" s="23">
        <f>IF(OR($K95="",$M95=""),"",$K95/$M95-1)</f>
        <v/>
      </c>
      <c r="O95" s="24">
        <f>IF($N95="","",IF($N95&gt;0.3,"Very high",IF($N95&gt;0.2,"High","")))</f>
        <v/>
      </c>
    </row>
    <row r="96">
      <c r="A96" s="16" t="n"/>
      <c r="B96" s="17" t="n"/>
      <c r="C96" s="17" t="n"/>
      <c r="D96" s="18" t="n"/>
      <c r="E96" s="19" t="n"/>
      <c r="F96" s="20" t="n"/>
      <c r="G96" s="17" t="n"/>
      <c r="H96" s="21">
        <f>IF(OR($B96="",$E96=""),"",IF($B96&lt;&gt;$B95,$E96,IF($G95="Yes",$E96,N($H95)+$E96)))</f>
        <v/>
      </c>
      <c r="I96" s="22">
        <f>IF($B96="","",IF($B96&lt;&gt;$B95,"",IF($G95="Yes",IF($D95="","",$D95),$I95)))</f>
        <v/>
      </c>
      <c r="J96" s="22">
        <f>IF(OR($G96&lt;&gt;"Yes",$I96="",$D96=""),"",IF($D96-$I96&gt;0,$D96-$I96,""))</f>
        <v/>
      </c>
      <c r="K96" s="21">
        <f>IF($J96="","",$H96/$J96*100)</f>
        <v/>
      </c>
      <c r="L96" s="21">
        <f>IF($J96="","",$J96/$H96)</f>
        <v/>
      </c>
      <c r="M96" s="21">
        <f>IF($B96="","",IFERROR(SUMIFS($H$4:$H$1003,$B$4:$B$1003,$B96,$J$4:$J$1003,"&gt;0")/SUMIFS($J$4:$J$1003,$B$4:$B$1003,$B96)*100,""))</f>
        <v/>
      </c>
      <c r="N96" s="23">
        <f>IF(OR($K96="",$M96=""),"",$K96/$M96-1)</f>
        <v/>
      </c>
      <c r="O96" s="24">
        <f>IF($N96="","",IF($N96&gt;0.3,"Very high",IF($N96&gt;0.2,"High","")))</f>
        <v/>
      </c>
    </row>
    <row r="97">
      <c r="A97" s="16" t="n"/>
      <c r="B97" s="17" t="n"/>
      <c r="C97" s="17" t="n"/>
      <c r="D97" s="18" t="n"/>
      <c r="E97" s="19" t="n"/>
      <c r="F97" s="20" t="n"/>
      <c r="G97" s="17" t="n"/>
      <c r="H97" s="21">
        <f>IF(OR($B97="",$E97=""),"",IF($B97&lt;&gt;$B96,$E97,IF($G96="Yes",$E97,N($H96)+$E97)))</f>
        <v/>
      </c>
      <c r="I97" s="22">
        <f>IF($B97="","",IF($B97&lt;&gt;$B96,"",IF($G96="Yes",IF($D96="","",$D96),$I96)))</f>
        <v/>
      </c>
      <c r="J97" s="22">
        <f>IF(OR($G97&lt;&gt;"Yes",$I97="",$D97=""),"",IF($D97-$I97&gt;0,$D97-$I97,""))</f>
        <v/>
      </c>
      <c r="K97" s="21">
        <f>IF($J97="","",$H97/$J97*100)</f>
        <v/>
      </c>
      <c r="L97" s="21">
        <f>IF($J97="","",$J97/$H97)</f>
        <v/>
      </c>
      <c r="M97" s="21">
        <f>IF($B97="","",IFERROR(SUMIFS($H$4:$H$1003,$B$4:$B$1003,$B97,$J$4:$J$1003,"&gt;0")/SUMIFS($J$4:$J$1003,$B$4:$B$1003,$B97)*100,""))</f>
        <v/>
      </c>
      <c r="N97" s="23">
        <f>IF(OR($K97="",$M97=""),"",$K97/$M97-1)</f>
        <v/>
      </c>
      <c r="O97" s="24">
        <f>IF($N97="","",IF($N97&gt;0.3,"Very high",IF($N97&gt;0.2,"High","")))</f>
        <v/>
      </c>
    </row>
    <row r="98">
      <c r="A98" s="16" t="n"/>
      <c r="B98" s="17" t="n"/>
      <c r="C98" s="17" t="n"/>
      <c r="D98" s="18" t="n"/>
      <c r="E98" s="19" t="n"/>
      <c r="F98" s="20" t="n"/>
      <c r="G98" s="17" t="n"/>
      <c r="H98" s="21">
        <f>IF(OR($B98="",$E98=""),"",IF($B98&lt;&gt;$B97,$E98,IF($G97="Yes",$E98,N($H97)+$E98)))</f>
        <v/>
      </c>
      <c r="I98" s="22">
        <f>IF($B98="","",IF($B98&lt;&gt;$B97,"",IF($G97="Yes",IF($D97="","",$D97),$I97)))</f>
        <v/>
      </c>
      <c r="J98" s="22">
        <f>IF(OR($G98&lt;&gt;"Yes",$I98="",$D98=""),"",IF($D98-$I98&gt;0,$D98-$I98,""))</f>
        <v/>
      </c>
      <c r="K98" s="21">
        <f>IF($J98="","",$H98/$J98*100)</f>
        <v/>
      </c>
      <c r="L98" s="21">
        <f>IF($J98="","",$J98/$H98)</f>
        <v/>
      </c>
      <c r="M98" s="21">
        <f>IF($B98="","",IFERROR(SUMIFS($H$4:$H$1003,$B$4:$B$1003,$B98,$J$4:$J$1003,"&gt;0")/SUMIFS($J$4:$J$1003,$B$4:$B$1003,$B98)*100,""))</f>
        <v/>
      </c>
      <c r="N98" s="23">
        <f>IF(OR($K98="",$M98=""),"",$K98/$M98-1)</f>
        <v/>
      </c>
      <c r="O98" s="24">
        <f>IF($N98="","",IF($N98&gt;0.3,"Very high",IF($N98&gt;0.2,"High","")))</f>
        <v/>
      </c>
    </row>
    <row r="99">
      <c r="A99" s="16" t="n"/>
      <c r="B99" s="17" t="n"/>
      <c r="C99" s="17" t="n"/>
      <c r="D99" s="18" t="n"/>
      <c r="E99" s="19" t="n"/>
      <c r="F99" s="20" t="n"/>
      <c r="G99" s="17" t="n"/>
      <c r="H99" s="21">
        <f>IF(OR($B99="",$E99=""),"",IF($B99&lt;&gt;$B98,$E99,IF($G98="Yes",$E99,N($H98)+$E99)))</f>
        <v/>
      </c>
      <c r="I99" s="22">
        <f>IF($B99="","",IF($B99&lt;&gt;$B98,"",IF($G98="Yes",IF($D98="","",$D98),$I98)))</f>
        <v/>
      </c>
      <c r="J99" s="22">
        <f>IF(OR($G99&lt;&gt;"Yes",$I99="",$D99=""),"",IF($D99-$I99&gt;0,$D99-$I99,""))</f>
        <v/>
      </c>
      <c r="K99" s="21">
        <f>IF($J99="","",$H99/$J99*100)</f>
        <v/>
      </c>
      <c r="L99" s="21">
        <f>IF($J99="","",$J99/$H99)</f>
        <v/>
      </c>
      <c r="M99" s="21">
        <f>IF($B99="","",IFERROR(SUMIFS($H$4:$H$1003,$B$4:$B$1003,$B99,$J$4:$J$1003,"&gt;0")/SUMIFS($J$4:$J$1003,$B$4:$B$1003,$B99)*100,""))</f>
        <v/>
      </c>
      <c r="N99" s="23">
        <f>IF(OR($K99="",$M99=""),"",$K99/$M99-1)</f>
        <v/>
      </c>
      <c r="O99" s="24">
        <f>IF($N99="","",IF($N99&gt;0.3,"Very high",IF($N99&gt;0.2,"High","")))</f>
        <v/>
      </c>
    </row>
    <row r="100">
      <c r="A100" s="16" t="n"/>
      <c r="B100" s="17" t="n"/>
      <c r="C100" s="17" t="n"/>
      <c r="D100" s="18" t="n"/>
      <c r="E100" s="19" t="n"/>
      <c r="F100" s="20" t="n"/>
      <c r="G100" s="17" t="n"/>
      <c r="H100" s="21">
        <f>IF(OR($B100="",$E100=""),"",IF($B100&lt;&gt;$B99,$E100,IF($G99="Yes",$E100,N($H99)+$E100)))</f>
        <v/>
      </c>
      <c r="I100" s="22">
        <f>IF($B100="","",IF($B100&lt;&gt;$B99,"",IF($G99="Yes",IF($D99="","",$D99),$I99)))</f>
        <v/>
      </c>
      <c r="J100" s="22">
        <f>IF(OR($G100&lt;&gt;"Yes",$I100="",$D100=""),"",IF($D100-$I100&gt;0,$D100-$I100,""))</f>
        <v/>
      </c>
      <c r="K100" s="21">
        <f>IF($J100="","",$H100/$J100*100)</f>
        <v/>
      </c>
      <c r="L100" s="21">
        <f>IF($J100="","",$J100/$H100)</f>
        <v/>
      </c>
      <c r="M100" s="21">
        <f>IF($B100="","",IFERROR(SUMIFS($H$4:$H$1003,$B$4:$B$1003,$B100,$J$4:$J$1003,"&gt;0")/SUMIFS($J$4:$J$1003,$B$4:$B$1003,$B100)*100,""))</f>
        <v/>
      </c>
      <c r="N100" s="23">
        <f>IF(OR($K100="",$M100=""),"",$K100/$M100-1)</f>
        <v/>
      </c>
      <c r="O100" s="24">
        <f>IF($N100="","",IF($N100&gt;0.3,"Very high",IF($N100&gt;0.2,"High","")))</f>
        <v/>
      </c>
    </row>
    <row r="101">
      <c r="A101" s="16" t="n"/>
      <c r="B101" s="17" t="n"/>
      <c r="C101" s="17" t="n"/>
      <c r="D101" s="18" t="n"/>
      <c r="E101" s="19" t="n"/>
      <c r="F101" s="20" t="n"/>
      <c r="G101" s="17" t="n"/>
      <c r="H101" s="21">
        <f>IF(OR($B101="",$E101=""),"",IF($B101&lt;&gt;$B100,$E101,IF($G100="Yes",$E101,N($H100)+$E101)))</f>
        <v/>
      </c>
      <c r="I101" s="22">
        <f>IF($B101="","",IF($B101&lt;&gt;$B100,"",IF($G100="Yes",IF($D100="","",$D100),$I100)))</f>
        <v/>
      </c>
      <c r="J101" s="22">
        <f>IF(OR($G101&lt;&gt;"Yes",$I101="",$D101=""),"",IF($D101-$I101&gt;0,$D101-$I101,""))</f>
        <v/>
      </c>
      <c r="K101" s="21">
        <f>IF($J101="","",$H101/$J101*100)</f>
        <v/>
      </c>
      <c r="L101" s="21">
        <f>IF($J101="","",$J101/$H101)</f>
        <v/>
      </c>
      <c r="M101" s="21">
        <f>IF($B101="","",IFERROR(SUMIFS($H$4:$H$1003,$B$4:$B$1003,$B101,$J$4:$J$1003,"&gt;0")/SUMIFS($J$4:$J$1003,$B$4:$B$1003,$B101)*100,""))</f>
        <v/>
      </c>
      <c r="N101" s="23">
        <f>IF(OR($K101="",$M101=""),"",$K101/$M101-1)</f>
        <v/>
      </c>
      <c r="O101" s="24">
        <f>IF($N101="","",IF($N101&gt;0.3,"Very high",IF($N101&gt;0.2,"High","")))</f>
        <v/>
      </c>
    </row>
    <row r="102">
      <c r="A102" s="16" t="n"/>
      <c r="B102" s="17" t="n"/>
      <c r="C102" s="17" t="n"/>
      <c r="D102" s="18" t="n"/>
      <c r="E102" s="19" t="n"/>
      <c r="F102" s="20" t="n"/>
      <c r="G102" s="17" t="n"/>
      <c r="H102" s="21">
        <f>IF(OR($B102="",$E102=""),"",IF($B102&lt;&gt;$B101,$E102,IF($G101="Yes",$E102,N($H101)+$E102)))</f>
        <v/>
      </c>
      <c r="I102" s="22">
        <f>IF($B102="","",IF($B102&lt;&gt;$B101,"",IF($G101="Yes",IF($D101="","",$D101),$I101)))</f>
        <v/>
      </c>
      <c r="J102" s="22">
        <f>IF(OR($G102&lt;&gt;"Yes",$I102="",$D102=""),"",IF($D102-$I102&gt;0,$D102-$I102,""))</f>
        <v/>
      </c>
      <c r="K102" s="21">
        <f>IF($J102="","",$H102/$J102*100)</f>
        <v/>
      </c>
      <c r="L102" s="21">
        <f>IF($J102="","",$J102/$H102)</f>
        <v/>
      </c>
      <c r="M102" s="21">
        <f>IF($B102="","",IFERROR(SUMIFS($H$4:$H$1003,$B$4:$B$1003,$B102,$J$4:$J$1003,"&gt;0")/SUMIFS($J$4:$J$1003,$B$4:$B$1003,$B102)*100,""))</f>
        <v/>
      </c>
      <c r="N102" s="23">
        <f>IF(OR($K102="",$M102=""),"",$K102/$M102-1)</f>
        <v/>
      </c>
      <c r="O102" s="24">
        <f>IF($N102="","",IF($N102&gt;0.3,"Very high",IF($N102&gt;0.2,"High","")))</f>
        <v/>
      </c>
    </row>
    <row r="103">
      <c r="A103" s="16" t="n"/>
      <c r="B103" s="17" t="n"/>
      <c r="C103" s="17" t="n"/>
      <c r="D103" s="18" t="n"/>
      <c r="E103" s="19" t="n"/>
      <c r="F103" s="20" t="n"/>
      <c r="G103" s="17" t="n"/>
      <c r="H103" s="21">
        <f>IF(OR($B103="",$E103=""),"",IF($B103&lt;&gt;$B102,$E103,IF($G102="Yes",$E103,N($H102)+$E103)))</f>
        <v/>
      </c>
      <c r="I103" s="22">
        <f>IF($B103="","",IF($B103&lt;&gt;$B102,"",IF($G102="Yes",IF($D102="","",$D102),$I102)))</f>
        <v/>
      </c>
      <c r="J103" s="22">
        <f>IF(OR($G103&lt;&gt;"Yes",$I103="",$D103=""),"",IF($D103-$I103&gt;0,$D103-$I103,""))</f>
        <v/>
      </c>
      <c r="K103" s="21">
        <f>IF($J103="","",$H103/$J103*100)</f>
        <v/>
      </c>
      <c r="L103" s="21">
        <f>IF($J103="","",$J103/$H103)</f>
        <v/>
      </c>
      <c r="M103" s="21">
        <f>IF($B103="","",IFERROR(SUMIFS($H$4:$H$1003,$B$4:$B$1003,$B103,$J$4:$J$1003,"&gt;0")/SUMIFS($J$4:$J$1003,$B$4:$B$1003,$B103)*100,""))</f>
        <v/>
      </c>
      <c r="N103" s="23">
        <f>IF(OR($K103="",$M103=""),"",$K103/$M103-1)</f>
        <v/>
      </c>
      <c r="O103" s="24">
        <f>IF($N103="","",IF($N103&gt;0.3,"Very high",IF($N103&gt;0.2,"High","")))</f>
        <v/>
      </c>
    </row>
    <row r="104">
      <c r="A104" s="16" t="n"/>
      <c r="B104" s="17" t="n"/>
      <c r="C104" s="17" t="n"/>
      <c r="D104" s="18" t="n"/>
      <c r="E104" s="19" t="n"/>
      <c r="F104" s="20" t="n"/>
      <c r="G104" s="17" t="n"/>
      <c r="H104" s="21">
        <f>IF(OR($B104="",$E104=""),"",IF($B104&lt;&gt;$B103,$E104,IF($G103="Yes",$E104,N($H103)+$E104)))</f>
        <v/>
      </c>
      <c r="I104" s="22">
        <f>IF($B104="","",IF($B104&lt;&gt;$B103,"",IF($G103="Yes",IF($D103="","",$D103),$I103)))</f>
        <v/>
      </c>
      <c r="J104" s="22">
        <f>IF(OR($G104&lt;&gt;"Yes",$I104="",$D104=""),"",IF($D104-$I104&gt;0,$D104-$I104,""))</f>
        <v/>
      </c>
      <c r="K104" s="21">
        <f>IF($J104="","",$H104/$J104*100)</f>
        <v/>
      </c>
      <c r="L104" s="21">
        <f>IF($J104="","",$J104/$H104)</f>
        <v/>
      </c>
      <c r="M104" s="21">
        <f>IF($B104="","",IFERROR(SUMIFS($H$4:$H$1003,$B$4:$B$1003,$B104,$J$4:$J$1003,"&gt;0")/SUMIFS($J$4:$J$1003,$B$4:$B$1003,$B104)*100,""))</f>
        <v/>
      </c>
      <c r="N104" s="23">
        <f>IF(OR($K104="",$M104=""),"",$K104/$M104-1)</f>
        <v/>
      </c>
      <c r="O104" s="24">
        <f>IF($N104="","",IF($N104&gt;0.3,"Very high",IF($N104&gt;0.2,"High","")))</f>
        <v/>
      </c>
    </row>
    <row r="105">
      <c r="A105" s="16" t="n"/>
      <c r="B105" s="17" t="n"/>
      <c r="C105" s="17" t="n"/>
      <c r="D105" s="18" t="n"/>
      <c r="E105" s="19" t="n"/>
      <c r="F105" s="20" t="n"/>
      <c r="G105" s="17" t="n"/>
      <c r="H105" s="21">
        <f>IF(OR($B105="",$E105=""),"",IF($B105&lt;&gt;$B104,$E105,IF($G104="Yes",$E105,N($H104)+$E105)))</f>
        <v/>
      </c>
      <c r="I105" s="22">
        <f>IF($B105="","",IF($B105&lt;&gt;$B104,"",IF($G104="Yes",IF($D104="","",$D104),$I104)))</f>
        <v/>
      </c>
      <c r="J105" s="22">
        <f>IF(OR($G105&lt;&gt;"Yes",$I105="",$D105=""),"",IF($D105-$I105&gt;0,$D105-$I105,""))</f>
        <v/>
      </c>
      <c r="K105" s="21">
        <f>IF($J105="","",$H105/$J105*100)</f>
        <v/>
      </c>
      <c r="L105" s="21">
        <f>IF($J105="","",$J105/$H105)</f>
        <v/>
      </c>
      <c r="M105" s="21">
        <f>IF($B105="","",IFERROR(SUMIFS($H$4:$H$1003,$B$4:$B$1003,$B105,$J$4:$J$1003,"&gt;0")/SUMIFS($J$4:$J$1003,$B$4:$B$1003,$B105)*100,""))</f>
        <v/>
      </c>
      <c r="N105" s="23">
        <f>IF(OR($K105="",$M105=""),"",$K105/$M105-1)</f>
        <v/>
      </c>
      <c r="O105" s="24">
        <f>IF($N105="","",IF($N105&gt;0.3,"Very high",IF($N105&gt;0.2,"High","")))</f>
        <v/>
      </c>
    </row>
    <row r="106">
      <c r="A106" s="16" t="n"/>
      <c r="B106" s="17" t="n"/>
      <c r="C106" s="17" t="n"/>
      <c r="D106" s="18" t="n"/>
      <c r="E106" s="19" t="n"/>
      <c r="F106" s="20" t="n"/>
      <c r="G106" s="17" t="n"/>
      <c r="H106" s="21">
        <f>IF(OR($B106="",$E106=""),"",IF($B106&lt;&gt;$B105,$E106,IF($G105="Yes",$E106,N($H105)+$E106)))</f>
        <v/>
      </c>
      <c r="I106" s="22">
        <f>IF($B106="","",IF($B106&lt;&gt;$B105,"",IF($G105="Yes",IF($D105="","",$D105),$I105)))</f>
        <v/>
      </c>
      <c r="J106" s="22">
        <f>IF(OR($G106&lt;&gt;"Yes",$I106="",$D106=""),"",IF($D106-$I106&gt;0,$D106-$I106,""))</f>
        <v/>
      </c>
      <c r="K106" s="21">
        <f>IF($J106="","",$H106/$J106*100)</f>
        <v/>
      </c>
      <c r="L106" s="21">
        <f>IF($J106="","",$J106/$H106)</f>
        <v/>
      </c>
      <c r="M106" s="21">
        <f>IF($B106="","",IFERROR(SUMIFS($H$4:$H$1003,$B$4:$B$1003,$B106,$J$4:$J$1003,"&gt;0")/SUMIFS($J$4:$J$1003,$B$4:$B$1003,$B106)*100,""))</f>
        <v/>
      </c>
      <c r="N106" s="23">
        <f>IF(OR($K106="",$M106=""),"",$K106/$M106-1)</f>
        <v/>
      </c>
      <c r="O106" s="24">
        <f>IF($N106="","",IF($N106&gt;0.3,"Very high",IF($N106&gt;0.2,"High","")))</f>
        <v/>
      </c>
    </row>
    <row r="107">
      <c r="A107" s="16" t="n"/>
      <c r="B107" s="17" t="n"/>
      <c r="C107" s="17" t="n"/>
      <c r="D107" s="18" t="n"/>
      <c r="E107" s="19" t="n"/>
      <c r="F107" s="20" t="n"/>
      <c r="G107" s="17" t="n"/>
      <c r="H107" s="21">
        <f>IF(OR($B107="",$E107=""),"",IF($B107&lt;&gt;$B106,$E107,IF($G106="Yes",$E107,N($H106)+$E107)))</f>
        <v/>
      </c>
      <c r="I107" s="22">
        <f>IF($B107="","",IF($B107&lt;&gt;$B106,"",IF($G106="Yes",IF($D106="","",$D106),$I106)))</f>
        <v/>
      </c>
      <c r="J107" s="22">
        <f>IF(OR($G107&lt;&gt;"Yes",$I107="",$D107=""),"",IF($D107-$I107&gt;0,$D107-$I107,""))</f>
        <v/>
      </c>
      <c r="K107" s="21">
        <f>IF($J107="","",$H107/$J107*100)</f>
        <v/>
      </c>
      <c r="L107" s="21">
        <f>IF($J107="","",$J107/$H107)</f>
        <v/>
      </c>
      <c r="M107" s="21">
        <f>IF($B107="","",IFERROR(SUMIFS($H$4:$H$1003,$B$4:$B$1003,$B107,$J$4:$J$1003,"&gt;0")/SUMIFS($J$4:$J$1003,$B$4:$B$1003,$B107)*100,""))</f>
        <v/>
      </c>
      <c r="N107" s="23">
        <f>IF(OR($K107="",$M107=""),"",$K107/$M107-1)</f>
        <v/>
      </c>
      <c r="O107" s="24">
        <f>IF($N107="","",IF($N107&gt;0.3,"Very high",IF($N107&gt;0.2,"High","")))</f>
        <v/>
      </c>
    </row>
    <row r="108">
      <c r="A108" s="16" t="n"/>
      <c r="B108" s="17" t="n"/>
      <c r="C108" s="17" t="n"/>
      <c r="D108" s="18" t="n"/>
      <c r="E108" s="19" t="n"/>
      <c r="F108" s="20" t="n"/>
      <c r="G108" s="17" t="n"/>
      <c r="H108" s="21">
        <f>IF(OR($B108="",$E108=""),"",IF($B108&lt;&gt;$B107,$E108,IF($G107="Yes",$E108,N($H107)+$E108)))</f>
        <v/>
      </c>
      <c r="I108" s="22">
        <f>IF($B108="","",IF($B108&lt;&gt;$B107,"",IF($G107="Yes",IF($D107="","",$D107),$I107)))</f>
        <v/>
      </c>
      <c r="J108" s="22">
        <f>IF(OR($G108&lt;&gt;"Yes",$I108="",$D108=""),"",IF($D108-$I108&gt;0,$D108-$I108,""))</f>
        <v/>
      </c>
      <c r="K108" s="21">
        <f>IF($J108="","",$H108/$J108*100)</f>
        <v/>
      </c>
      <c r="L108" s="21">
        <f>IF($J108="","",$J108/$H108)</f>
        <v/>
      </c>
      <c r="M108" s="21">
        <f>IF($B108="","",IFERROR(SUMIFS($H$4:$H$1003,$B$4:$B$1003,$B108,$J$4:$J$1003,"&gt;0")/SUMIFS($J$4:$J$1003,$B$4:$B$1003,$B108)*100,""))</f>
        <v/>
      </c>
      <c r="N108" s="23">
        <f>IF(OR($K108="",$M108=""),"",$K108/$M108-1)</f>
        <v/>
      </c>
      <c r="O108" s="24">
        <f>IF($N108="","",IF($N108&gt;0.3,"Very high",IF($N108&gt;0.2,"High","")))</f>
        <v/>
      </c>
    </row>
    <row r="109">
      <c r="A109" s="16" t="n"/>
      <c r="B109" s="17" t="n"/>
      <c r="C109" s="17" t="n"/>
      <c r="D109" s="18" t="n"/>
      <c r="E109" s="19" t="n"/>
      <c r="F109" s="20" t="n"/>
      <c r="G109" s="17" t="n"/>
      <c r="H109" s="21">
        <f>IF(OR($B109="",$E109=""),"",IF($B109&lt;&gt;$B108,$E109,IF($G108="Yes",$E109,N($H108)+$E109)))</f>
        <v/>
      </c>
      <c r="I109" s="22">
        <f>IF($B109="","",IF($B109&lt;&gt;$B108,"",IF($G108="Yes",IF($D108="","",$D108),$I108)))</f>
        <v/>
      </c>
      <c r="J109" s="22">
        <f>IF(OR($G109&lt;&gt;"Yes",$I109="",$D109=""),"",IF($D109-$I109&gt;0,$D109-$I109,""))</f>
        <v/>
      </c>
      <c r="K109" s="21">
        <f>IF($J109="","",$H109/$J109*100)</f>
        <v/>
      </c>
      <c r="L109" s="21">
        <f>IF($J109="","",$J109/$H109)</f>
        <v/>
      </c>
      <c r="M109" s="21">
        <f>IF($B109="","",IFERROR(SUMIFS($H$4:$H$1003,$B$4:$B$1003,$B109,$J$4:$J$1003,"&gt;0")/SUMIFS($J$4:$J$1003,$B$4:$B$1003,$B109)*100,""))</f>
        <v/>
      </c>
      <c r="N109" s="23">
        <f>IF(OR($K109="",$M109=""),"",$K109/$M109-1)</f>
        <v/>
      </c>
      <c r="O109" s="24">
        <f>IF($N109="","",IF($N109&gt;0.3,"Very high",IF($N109&gt;0.2,"High","")))</f>
        <v/>
      </c>
    </row>
    <row r="110">
      <c r="A110" s="16" t="n"/>
      <c r="B110" s="17" t="n"/>
      <c r="C110" s="17" t="n"/>
      <c r="D110" s="18" t="n"/>
      <c r="E110" s="19" t="n"/>
      <c r="F110" s="20" t="n"/>
      <c r="G110" s="17" t="n"/>
      <c r="H110" s="21">
        <f>IF(OR($B110="",$E110=""),"",IF($B110&lt;&gt;$B109,$E110,IF($G109="Yes",$E110,N($H109)+$E110)))</f>
        <v/>
      </c>
      <c r="I110" s="22">
        <f>IF($B110="","",IF($B110&lt;&gt;$B109,"",IF($G109="Yes",IF($D109="","",$D109),$I109)))</f>
        <v/>
      </c>
      <c r="J110" s="22">
        <f>IF(OR($G110&lt;&gt;"Yes",$I110="",$D110=""),"",IF($D110-$I110&gt;0,$D110-$I110,""))</f>
        <v/>
      </c>
      <c r="K110" s="21">
        <f>IF($J110="","",$H110/$J110*100)</f>
        <v/>
      </c>
      <c r="L110" s="21">
        <f>IF($J110="","",$J110/$H110)</f>
        <v/>
      </c>
      <c r="M110" s="21">
        <f>IF($B110="","",IFERROR(SUMIFS($H$4:$H$1003,$B$4:$B$1003,$B110,$J$4:$J$1003,"&gt;0")/SUMIFS($J$4:$J$1003,$B$4:$B$1003,$B110)*100,""))</f>
        <v/>
      </c>
      <c r="N110" s="23">
        <f>IF(OR($K110="",$M110=""),"",$K110/$M110-1)</f>
        <v/>
      </c>
      <c r="O110" s="24">
        <f>IF($N110="","",IF($N110&gt;0.3,"Very high",IF($N110&gt;0.2,"High","")))</f>
        <v/>
      </c>
    </row>
    <row r="111">
      <c r="A111" s="16" t="n"/>
      <c r="B111" s="17" t="n"/>
      <c r="C111" s="17" t="n"/>
      <c r="D111" s="18" t="n"/>
      <c r="E111" s="19" t="n"/>
      <c r="F111" s="20" t="n"/>
      <c r="G111" s="17" t="n"/>
      <c r="H111" s="21">
        <f>IF(OR($B111="",$E111=""),"",IF($B111&lt;&gt;$B110,$E111,IF($G110="Yes",$E111,N($H110)+$E111)))</f>
        <v/>
      </c>
      <c r="I111" s="22">
        <f>IF($B111="","",IF($B111&lt;&gt;$B110,"",IF($G110="Yes",IF($D110="","",$D110),$I110)))</f>
        <v/>
      </c>
      <c r="J111" s="22">
        <f>IF(OR($G111&lt;&gt;"Yes",$I111="",$D111=""),"",IF($D111-$I111&gt;0,$D111-$I111,""))</f>
        <v/>
      </c>
      <c r="K111" s="21">
        <f>IF($J111="","",$H111/$J111*100)</f>
        <v/>
      </c>
      <c r="L111" s="21">
        <f>IF($J111="","",$J111/$H111)</f>
        <v/>
      </c>
      <c r="M111" s="21">
        <f>IF($B111="","",IFERROR(SUMIFS($H$4:$H$1003,$B$4:$B$1003,$B111,$J$4:$J$1003,"&gt;0")/SUMIFS($J$4:$J$1003,$B$4:$B$1003,$B111)*100,""))</f>
        <v/>
      </c>
      <c r="N111" s="23">
        <f>IF(OR($K111="",$M111=""),"",$K111/$M111-1)</f>
        <v/>
      </c>
      <c r="O111" s="24">
        <f>IF($N111="","",IF($N111&gt;0.3,"Very high",IF($N111&gt;0.2,"High","")))</f>
        <v/>
      </c>
    </row>
    <row r="112">
      <c r="A112" s="16" t="n"/>
      <c r="B112" s="17" t="n"/>
      <c r="C112" s="17" t="n"/>
      <c r="D112" s="18" t="n"/>
      <c r="E112" s="19" t="n"/>
      <c r="F112" s="20" t="n"/>
      <c r="G112" s="17" t="n"/>
      <c r="H112" s="21">
        <f>IF(OR($B112="",$E112=""),"",IF($B112&lt;&gt;$B111,$E112,IF($G111="Yes",$E112,N($H111)+$E112)))</f>
        <v/>
      </c>
      <c r="I112" s="22">
        <f>IF($B112="","",IF($B112&lt;&gt;$B111,"",IF($G111="Yes",IF($D111="","",$D111),$I111)))</f>
        <v/>
      </c>
      <c r="J112" s="22">
        <f>IF(OR($G112&lt;&gt;"Yes",$I112="",$D112=""),"",IF($D112-$I112&gt;0,$D112-$I112,""))</f>
        <v/>
      </c>
      <c r="K112" s="21">
        <f>IF($J112="","",$H112/$J112*100)</f>
        <v/>
      </c>
      <c r="L112" s="21">
        <f>IF($J112="","",$J112/$H112)</f>
        <v/>
      </c>
      <c r="M112" s="21">
        <f>IF($B112="","",IFERROR(SUMIFS($H$4:$H$1003,$B$4:$B$1003,$B112,$J$4:$J$1003,"&gt;0")/SUMIFS($J$4:$J$1003,$B$4:$B$1003,$B112)*100,""))</f>
        <v/>
      </c>
      <c r="N112" s="23">
        <f>IF(OR($K112="",$M112=""),"",$K112/$M112-1)</f>
        <v/>
      </c>
      <c r="O112" s="24">
        <f>IF($N112="","",IF($N112&gt;0.3,"Very high",IF($N112&gt;0.2,"High","")))</f>
        <v/>
      </c>
    </row>
    <row r="113">
      <c r="A113" s="16" t="n"/>
      <c r="B113" s="17" t="n"/>
      <c r="C113" s="17" t="n"/>
      <c r="D113" s="18" t="n"/>
      <c r="E113" s="19" t="n"/>
      <c r="F113" s="20" t="n"/>
      <c r="G113" s="17" t="n"/>
      <c r="H113" s="21">
        <f>IF(OR($B113="",$E113=""),"",IF($B113&lt;&gt;$B112,$E113,IF($G112="Yes",$E113,N($H112)+$E113)))</f>
        <v/>
      </c>
      <c r="I113" s="22">
        <f>IF($B113="","",IF($B113&lt;&gt;$B112,"",IF($G112="Yes",IF($D112="","",$D112),$I112)))</f>
        <v/>
      </c>
      <c r="J113" s="22">
        <f>IF(OR($G113&lt;&gt;"Yes",$I113="",$D113=""),"",IF($D113-$I113&gt;0,$D113-$I113,""))</f>
        <v/>
      </c>
      <c r="K113" s="21">
        <f>IF($J113="","",$H113/$J113*100)</f>
        <v/>
      </c>
      <c r="L113" s="21">
        <f>IF($J113="","",$J113/$H113)</f>
        <v/>
      </c>
      <c r="M113" s="21">
        <f>IF($B113="","",IFERROR(SUMIFS($H$4:$H$1003,$B$4:$B$1003,$B113,$J$4:$J$1003,"&gt;0")/SUMIFS($J$4:$J$1003,$B$4:$B$1003,$B113)*100,""))</f>
        <v/>
      </c>
      <c r="N113" s="23">
        <f>IF(OR($K113="",$M113=""),"",$K113/$M113-1)</f>
        <v/>
      </c>
      <c r="O113" s="24">
        <f>IF($N113="","",IF($N113&gt;0.3,"Very high",IF($N113&gt;0.2,"High","")))</f>
        <v/>
      </c>
    </row>
    <row r="114">
      <c r="A114" s="16" t="n"/>
      <c r="B114" s="17" t="n"/>
      <c r="C114" s="17" t="n"/>
      <c r="D114" s="18" t="n"/>
      <c r="E114" s="19" t="n"/>
      <c r="F114" s="20" t="n"/>
      <c r="G114" s="17" t="n"/>
      <c r="H114" s="21">
        <f>IF(OR($B114="",$E114=""),"",IF($B114&lt;&gt;$B113,$E114,IF($G113="Yes",$E114,N($H113)+$E114)))</f>
        <v/>
      </c>
      <c r="I114" s="22">
        <f>IF($B114="","",IF($B114&lt;&gt;$B113,"",IF($G113="Yes",IF($D113="","",$D113),$I113)))</f>
        <v/>
      </c>
      <c r="J114" s="22">
        <f>IF(OR($G114&lt;&gt;"Yes",$I114="",$D114=""),"",IF($D114-$I114&gt;0,$D114-$I114,""))</f>
        <v/>
      </c>
      <c r="K114" s="21">
        <f>IF($J114="","",$H114/$J114*100)</f>
        <v/>
      </c>
      <c r="L114" s="21">
        <f>IF($J114="","",$J114/$H114)</f>
        <v/>
      </c>
      <c r="M114" s="21">
        <f>IF($B114="","",IFERROR(SUMIFS($H$4:$H$1003,$B$4:$B$1003,$B114,$J$4:$J$1003,"&gt;0")/SUMIFS($J$4:$J$1003,$B$4:$B$1003,$B114)*100,""))</f>
        <v/>
      </c>
      <c r="N114" s="23">
        <f>IF(OR($K114="",$M114=""),"",$K114/$M114-1)</f>
        <v/>
      </c>
      <c r="O114" s="24">
        <f>IF($N114="","",IF($N114&gt;0.3,"Very high",IF($N114&gt;0.2,"High","")))</f>
        <v/>
      </c>
    </row>
    <row r="115">
      <c r="A115" s="16" t="n"/>
      <c r="B115" s="17" t="n"/>
      <c r="C115" s="17" t="n"/>
      <c r="D115" s="18" t="n"/>
      <c r="E115" s="19" t="n"/>
      <c r="F115" s="20" t="n"/>
      <c r="G115" s="17" t="n"/>
      <c r="H115" s="21">
        <f>IF(OR($B115="",$E115=""),"",IF($B115&lt;&gt;$B114,$E115,IF($G114="Yes",$E115,N($H114)+$E115)))</f>
        <v/>
      </c>
      <c r="I115" s="22">
        <f>IF($B115="","",IF($B115&lt;&gt;$B114,"",IF($G114="Yes",IF($D114="","",$D114),$I114)))</f>
        <v/>
      </c>
      <c r="J115" s="22">
        <f>IF(OR($G115&lt;&gt;"Yes",$I115="",$D115=""),"",IF($D115-$I115&gt;0,$D115-$I115,""))</f>
        <v/>
      </c>
      <c r="K115" s="21">
        <f>IF($J115="","",$H115/$J115*100)</f>
        <v/>
      </c>
      <c r="L115" s="21">
        <f>IF($J115="","",$J115/$H115)</f>
        <v/>
      </c>
      <c r="M115" s="21">
        <f>IF($B115="","",IFERROR(SUMIFS($H$4:$H$1003,$B$4:$B$1003,$B115,$J$4:$J$1003,"&gt;0")/SUMIFS($J$4:$J$1003,$B$4:$B$1003,$B115)*100,""))</f>
        <v/>
      </c>
      <c r="N115" s="23">
        <f>IF(OR($K115="",$M115=""),"",$K115/$M115-1)</f>
        <v/>
      </c>
      <c r="O115" s="24">
        <f>IF($N115="","",IF($N115&gt;0.3,"Very high",IF($N115&gt;0.2,"High","")))</f>
        <v/>
      </c>
    </row>
    <row r="116">
      <c r="A116" s="16" t="n"/>
      <c r="B116" s="17" t="n"/>
      <c r="C116" s="17" t="n"/>
      <c r="D116" s="18" t="n"/>
      <c r="E116" s="19" t="n"/>
      <c r="F116" s="20" t="n"/>
      <c r="G116" s="17" t="n"/>
      <c r="H116" s="21">
        <f>IF(OR($B116="",$E116=""),"",IF($B116&lt;&gt;$B115,$E116,IF($G115="Yes",$E116,N($H115)+$E116)))</f>
        <v/>
      </c>
      <c r="I116" s="22">
        <f>IF($B116="","",IF($B116&lt;&gt;$B115,"",IF($G115="Yes",IF($D115="","",$D115),$I115)))</f>
        <v/>
      </c>
      <c r="J116" s="22">
        <f>IF(OR($G116&lt;&gt;"Yes",$I116="",$D116=""),"",IF($D116-$I116&gt;0,$D116-$I116,""))</f>
        <v/>
      </c>
      <c r="K116" s="21">
        <f>IF($J116="","",$H116/$J116*100)</f>
        <v/>
      </c>
      <c r="L116" s="21">
        <f>IF($J116="","",$J116/$H116)</f>
        <v/>
      </c>
      <c r="M116" s="21">
        <f>IF($B116="","",IFERROR(SUMIFS($H$4:$H$1003,$B$4:$B$1003,$B116,$J$4:$J$1003,"&gt;0")/SUMIFS($J$4:$J$1003,$B$4:$B$1003,$B116)*100,""))</f>
        <v/>
      </c>
      <c r="N116" s="23">
        <f>IF(OR($K116="",$M116=""),"",$K116/$M116-1)</f>
        <v/>
      </c>
      <c r="O116" s="24">
        <f>IF($N116="","",IF($N116&gt;0.3,"Very high",IF($N116&gt;0.2,"High","")))</f>
        <v/>
      </c>
    </row>
    <row r="117">
      <c r="A117" s="16" t="n"/>
      <c r="B117" s="17" t="n"/>
      <c r="C117" s="17" t="n"/>
      <c r="D117" s="18" t="n"/>
      <c r="E117" s="19" t="n"/>
      <c r="F117" s="20" t="n"/>
      <c r="G117" s="17" t="n"/>
      <c r="H117" s="21">
        <f>IF(OR($B117="",$E117=""),"",IF($B117&lt;&gt;$B116,$E117,IF($G116="Yes",$E117,N($H116)+$E117)))</f>
        <v/>
      </c>
      <c r="I117" s="22">
        <f>IF($B117="","",IF($B117&lt;&gt;$B116,"",IF($G116="Yes",IF($D116="","",$D116),$I116)))</f>
        <v/>
      </c>
      <c r="J117" s="22">
        <f>IF(OR($G117&lt;&gt;"Yes",$I117="",$D117=""),"",IF($D117-$I117&gt;0,$D117-$I117,""))</f>
        <v/>
      </c>
      <c r="K117" s="21">
        <f>IF($J117="","",$H117/$J117*100)</f>
        <v/>
      </c>
      <c r="L117" s="21">
        <f>IF($J117="","",$J117/$H117)</f>
        <v/>
      </c>
      <c r="M117" s="21">
        <f>IF($B117="","",IFERROR(SUMIFS($H$4:$H$1003,$B$4:$B$1003,$B117,$J$4:$J$1003,"&gt;0")/SUMIFS($J$4:$J$1003,$B$4:$B$1003,$B117)*100,""))</f>
        <v/>
      </c>
      <c r="N117" s="23">
        <f>IF(OR($K117="",$M117=""),"",$K117/$M117-1)</f>
        <v/>
      </c>
      <c r="O117" s="24">
        <f>IF($N117="","",IF($N117&gt;0.3,"Very high",IF($N117&gt;0.2,"High","")))</f>
        <v/>
      </c>
    </row>
    <row r="118">
      <c r="A118" s="16" t="n"/>
      <c r="B118" s="17" t="n"/>
      <c r="C118" s="17" t="n"/>
      <c r="D118" s="18" t="n"/>
      <c r="E118" s="19" t="n"/>
      <c r="F118" s="20" t="n"/>
      <c r="G118" s="17" t="n"/>
      <c r="H118" s="21">
        <f>IF(OR($B118="",$E118=""),"",IF($B118&lt;&gt;$B117,$E118,IF($G117="Yes",$E118,N($H117)+$E118)))</f>
        <v/>
      </c>
      <c r="I118" s="22">
        <f>IF($B118="","",IF($B118&lt;&gt;$B117,"",IF($G117="Yes",IF($D117="","",$D117),$I117)))</f>
        <v/>
      </c>
      <c r="J118" s="22">
        <f>IF(OR($G118&lt;&gt;"Yes",$I118="",$D118=""),"",IF($D118-$I118&gt;0,$D118-$I118,""))</f>
        <v/>
      </c>
      <c r="K118" s="21">
        <f>IF($J118="","",$H118/$J118*100)</f>
        <v/>
      </c>
      <c r="L118" s="21">
        <f>IF($J118="","",$J118/$H118)</f>
        <v/>
      </c>
      <c r="M118" s="21">
        <f>IF($B118="","",IFERROR(SUMIFS($H$4:$H$1003,$B$4:$B$1003,$B118,$J$4:$J$1003,"&gt;0")/SUMIFS($J$4:$J$1003,$B$4:$B$1003,$B118)*100,""))</f>
        <v/>
      </c>
      <c r="N118" s="23">
        <f>IF(OR($K118="",$M118=""),"",$K118/$M118-1)</f>
        <v/>
      </c>
      <c r="O118" s="24">
        <f>IF($N118="","",IF($N118&gt;0.3,"Very high",IF($N118&gt;0.2,"High","")))</f>
        <v/>
      </c>
    </row>
    <row r="119">
      <c r="A119" s="16" t="n"/>
      <c r="B119" s="17" t="n"/>
      <c r="C119" s="17" t="n"/>
      <c r="D119" s="18" t="n"/>
      <c r="E119" s="19" t="n"/>
      <c r="F119" s="20" t="n"/>
      <c r="G119" s="17" t="n"/>
      <c r="H119" s="21">
        <f>IF(OR($B119="",$E119=""),"",IF($B119&lt;&gt;$B118,$E119,IF($G118="Yes",$E119,N($H118)+$E119)))</f>
        <v/>
      </c>
      <c r="I119" s="22">
        <f>IF($B119="","",IF($B119&lt;&gt;$B118,"",IF($G118="Yes",IF($D118="","",$D118),$I118)))</f>
        <v/>
      </c>
      <c r="J119" s="22">
        <f>IF(OR($G119&lt;&gt;"Yes",$I119="",$D119=""),"",IF($D119-$I119&gt;0,$D119-$I119,""))</f>
        <v/>
      </c>
      <c r="K119" s="21">
        <f>IF($J119="","",$H119/$J119*100)</f>
        <v/>
      </c>
      <c r="L119" s="21">
        <f>IF($J119="","",$J119/$H119)</f>
        <v/>
      </c>
      <c r="M119" s="21">
        <f>IF($B119="","",IFERROR(SUMIFS($H$4:$H$1003,$B$4:$B$1003,$B119,$J$4:$J$1003,"&gt;0")/SUMIFS($J$4:$J$1003,$B$4:$B$1003,$B119)*100,""))</f>
        <v/>
      </c>
      <c r="N119" s="23">
        <f>IF(OR($K119="",$M119=""),"",$K119/$M119-1)</f>
        <v/>
      </c>
      <c r="O119" s="24">
        <f>IF($N119="","",IF($N119&gt;0.3,"Very high",IF($N119&gt;0.2,"High","")))</f>
        <v/>
      </c>
    </row>
    <row r="120">
      <c r="A120" s="16" t="n"/>
      <c r="B120" s="17" t="n"/>
      <c r="C120" s="17" t="n"/>
      <c r="D120" s="18" t="n"/>
      <c r="E120" s="19" t="n"/>
      <c r="F120" s="20" t="n"/>
      <c r="G120" s="17" t="n"/>
      <c r="H120" s="21">
        <f>IF(OR($B120="",$E120=""),"",IF($B120&lt;&gt;$B119,$E120,IF($G119="Yes",$E120,N($H119)+$E120)))</f>
        <v/>
      </c>
      <c r="I120" s="22">
        <f>IF($B120="","",IF($B120&lt;&gt;$B119,"",IF($G119="Yes",IF($D119="","",$D119),$I119)))</f>
        <v/>
      </c>
      <c r="J120" s="22">
        <f>IF(OR($G120&lt;&gt;"Yes",$I120="",$D120=""),"",IF($D120-$I120&gt;0,$D120-$I120,""))</f>
        <v/>
      </c>
      <c r="K120" s="21">
        <f>IF($J120="","",$H120/$J120*100)</f>
        <v/>
      </c>
      <c r="L120" s="21">
        <f>IF($J120="","",$J120/$H120)</f>
        <v/>
      </c>
      <c r="M120" s="21">
        <f>IF($B120="","",IFERROR(SUMIFS($H$4:$H$1003,$B$4:$B$1003,$B120,$J$4:$J$1003,"&gt;0")/SUMIFS($J$4:$J$1003,$B$4:$B$1003,$B120)*100,""))</f>
        <v/>
      </c>
      <c r="N120" s="23">
        <f>IF(OR($K120="",$M120=""),"",$K120/$M120-1)</f>
        <v/>
      </c>
      <c r="O120" s="24">
        <f>IF($N120="","",IF($N120&gt;0.3,"Very high",IF($N120&gt;0.2,"High","")))</f>
        <v/>
      </c>
    </row>
    <row r="121">
      <c r="A121" s="16" t="n"/>
      <c r="B121" s="17" t="n"/>
      <c r="C121" s="17" t="n"/>
      <c r="D121" s="18" t="n"/>
      <c r="E121" s="19" t="n"/>
      <c r="F121" s="20" t="n"/>
      <c r="G121" s="17" t="n"/>
      <c r="H121" s="21">
        <f>IF(OR($B121="",$E121=""),"",IF($B121&lt;&gt;$B120,$E121,IF($G120="Yes",$E121,N($H120)+$E121)))</f>
        <v/>
      </c>
      <c r="I121" s="22">
        <f>IF($B121="","",IF($B121&lt;&gt;$B120,"",IF($G120="Yes",IF($D120="","",$D120),$I120)))</f>
        <v/>
      </c>
      <c r="J121" s="22">
        <f>IF(OR($G121&lt;&gt;"Yes",$I121="",$D121=""),"",IF($D121-$I121&gt;0,$D121-$I121,""))</f>
        <v/>
      </c>
      <c r="K121" s="21">
        <f>IF($J121="","",$H121/$J121*100)</f>
        <v/>
      </c>
      <c r="L121" s="21">
        <f>IF($J121="","",$J121/$H121)</f>
        <v/>
      </c>
      <c r="M121" s="21">
        <f>IF($B121="","",IFERROR(SUMIFS($H$4:$H$1003,$B$4:$B$1003,$B121,$J$4:$J$1003,"&gt;0")/SUMIFS($J$4:$J$1003,$B$4:$B$1003,$B121)*100,""))</f>
        <v/>
      </c>
      <c r="N121" s="23">
        <f>IF(OR($K121="",$M121=""),"",$K121/$M121-1)</f>
        <v/>
      </c>
      <c r="O121" s="24">
        <f>IF($N121="","",IF($N121&gt;0.3,"Very high",IF($N121&gt;0.2,"High","")))</f>
        <v/>
      </c>
    </row>
    <row r="122">
      <c r="A122" s="16" t="n"/>
      <c r="B122" s="17" t="n"/>
      <c r="C122" s="17" t="n"/>
      <c r="D122" s="18" t="n"/>
      <c r="E122" s="19" t="n"/>
      <c r="F122" s="20" t="n"/>
      <c r="G122" s="17" t="n"/>
      <c r="H122" s="21">
        <f>IF(OR($B122="",$E122=""),"",IF($B122&lt;&gt;$B121,$E122,IF($G121="Yes",$E122,N($H121)+$E122)))</f>
        <v/>
      </c>
      <c r="I122" s="22">
        <f>IF($B122="","",IF($B122&lt;&gt;$B121,"",IF($G121="Yes",IF($D121="","",$D121),$I121)))</f>
        <v/>
      </c>
      <c r="J122" s="22">
        <f>IF(OR($G122&lt;&gt;"Yes",$I122="",$D122=""),"",IF($D122-$I122&gt;0,$D122-$I122,""))</f>
        <v/>
      </c>
      <c r="K122" s="21">
        <f>IF($J122="","",$H122/$J122*100)</f>
        <v/>
      </c>
      <c r="L122" s="21">
        <f>IF($J122="","",$J122/$H122)</f>
        <v/>
      </c>
      <c r="M122" s="21">
        <f>IF($B122="","",IFERROR(SUMIFS($H$4:$H$1003,$B$4:$B$1003,$B122,$J$4:$J$1003,"&gt;0")/SUMIFS($J$4:$J$1003,$B$4:$B$1003,$B122)*100,""))</f>
        <v/>
      </c>
      <c r="N122" s="23">
        <f>IF(OR($K122="",$M122=""),"",$K122/$M122-1)</f>
        <v/>
      </c>
      <c r="O122" s="24">
        <f>IF($N122="","",IF($N122&gt;0.3,"Very high",IF($N122&gt;0.2,"High","")))</f>
        <v/>
      </c>
    </row>
    <row r="123">
      <c r="A123" s="16" t="n"/>
      <c r="B123" s="17" t="n"/>
      <c r="C123" s="17" t="n"/>
      <c r="D123" s="18" t="n"/>
      <c r="E123" s="19" t="n"/>
      <c r="F123" s="20" t="n"/>
      <c r="G123" s="17" t="n"/>
      <c r="H123" s="21">
        <f>IF(OR($B123="",$E123=""),"",IF($B123&lt;&gt;$B122,$E123,IF($G122="Yes",$E123,N($H122)+$E123)))</f>
        <v/>
      </c>
      <c r="I123" s="22">
        <f>IF($B123="","",IF($B123&lt;&gt;$B122,"",IF($G122="Yes",IF($D122="","",$D122),$I122)))</f>
        <v/>
      </c>
      <c r="J123" s="22">
        <f>IF(OR($G123&lt;&gt;"Yes",$I123="",$D123=""),"",IF($D123-$I123&gt;0,$D123-$I123,""))</f>
        <v/>
      </c>
      <c r="K123" s="21">
        <f>IF($J123="","",$H123/$J123*100)</f>
        <v/>
      </c>
      <c r="L123" s="21">
        <f>IF($J123="","",$J123/$H123)</f>
        <v/>
      </c>
      <c r="M123" s="21">
        <f>IF($B123="","",IFERROR(SUMIFS($H$4:$H$1003,$B$4:$B$1003,$B123,$J$4:$J$1003,"&gt;0")/SUMIFS($J$4:$J$1003,$B$4:$B$1003,$B123)*100,""))</f>
        <v/>
      </c>
      <c r="N123" s="23">
        <f>IF(OR($K123="",$M123=""),"",$K123/$M123-1)</f>
        <v/>
      </c>
      <c r="O123" s="24">
        <f>IF($N123="","",IF($N123&gt;0.3,"Very high",IF($N123&gt;0.2,"High","")))</f>
        <v/>
      </c>
    </row>
    <row r="124">
      <c r="A124" s="16" t="n"/>
      <c r="B124" s="17" t="n"/>
      <c r="C124" s="17" t="n"/>
      <c r="D124" s="18" t="n"/>
      <c r="E124" s="19" t="n"/>
      <c r="F124" s="20" t="n"/>
      <c r="G124" s="17" t="n"/>
      <c r="H124" s="21">
        <f>IF(OR($B124="",$E124=""),"",IF($B124&lt;&gt;$B123,$E124,IF($G123="Yes",$E124,N($H123)+$E124)))</f>
        <v/>
      </c>
      <c r="I124" s="22">
        <f>IF($B124="","",IF($B124&lt;&gt;$B123,"",IF($G123="Yes",IF($D123="","",$D123),$I123)))</f>
        <v/>
      </c>
      <c r="J124" s="22">
        <f>IF(OR($G124&lt;&gt;"Yes",$I124="",$D124=""),"",IF($D124-$I124&gt;0,$D124-$I124,""))</f>
        <v/>
      </c>
      <c r="K124" s="21">
        <f>IF($J124="","",$H124/$J124*100)</f>
        <v/>
      </c>
      <c r="L124" s="21">
        <f>IF($J124="","",$J124/$H124)</f>
        <v/>
      </c>
      <c r="M124" s="21">
        <f>IF($B124="","",IFERROR(SUMIFS($H$4:$H$1003,$B$4:$B$1003,$B124,$J$4:$J$1003,"&gt;0")/SUMIFS($J$4:$J$1003,$B$4:$B$1003,$B124)*100,""))</f>
        <v/>
      </c>
      <c r="N124" s="23">
        <f>IF(OR($K124="",$M124=""),"",$K124/$M124-1)</f>
        <v/>
      </c>
      <c r="O124" s="24">
        <f>IF($N124="","",IF($N124&gt;0.3,"Very high",IF($N124&gt;0.2,"High","")))</f>
        <v/>
      </c>
    </row>
    <row r="125">
      <c r="A125" s="16" t="n"/>
      <c r="B125" s="17" t="n"/>
      <c r="C125" s="17" t="n"/>
      <c r="D125" s="18" t="n"/>
      <c r="E125" s="19" t="n"/>
      <c r="F125" s="20" t="n"/>
      <c r="G125" s="17" t="n"/>
      <c r="H125" s="21">
        <f>IF(OR($B125="",$E125=""),"",IF($B125&lt;&gt;$B124,$E125,IF($G124="Yes",$E125,N($H124)+$E125)))</f>
        <v/>
      </c>
      <c r="I125" s="22">
        <f>IF($B125="","",IF($B125&lt;&gt;$B124,"",IF($G124="Yes",IF($D124="","",$D124),$I124)))</f>
        <v/>
      </c>
      <c r="J125" s="22">
        <f>IF(OR($G125&lt;&gt;"Yes",$I125="",$D125=""),"",IF($D125-$I125&gt;0,$D125-$I125,""))</f>
        <v/>
      </c>
      <c r="K125" s="21">
        <f>IF($J125="","",$H125/$J125*100)</f>
        <v/>
      </c>
      <c r="L125" s="21">
        <f>IF($J125="","",$J125/$H125)</f>
        <v/>
      </c>
      <c r="M125" s="21">
        <f>IF($B125="","",IFERROR(SUMIFS($H$4:$H$1003,$B$4:$B$1003,$B125,$J$4:$J$1003,"&gt;0")/SUMIFS($J$4:$J$1003,$B$4:$B$1003,$B125)*100,""))</f>
        <v/>
      </c>
      <c r="N125" s="23">
        <f>IF(OR($K125="",$M125=""),"",$K125/$M125-1)</f>
        <v/>
      </c>
      <c r="O125" s="24">
        <f>IF($N125="","",IF($N125&gt;0.3,"Very high",IF($N125&gt;0.2,"High","")))</f>
        <v/>
      </c>
    </row>
    <row r="126">
      <c r="A126" s="16" t="n"/>
      <c r="B126" s="17" t="n"/>
      <c r="C126" s="17" t="n"/>
      <c r="D126" s="18" t="n"/>
      <c r="E126" s="19" t="n"/>
      <c r="F126" s="20" t="n"/>
      <c r="G126" s="17" t="n"/>
      <c r="H126" s="21">
        <f>IF(OR($B126="",$E126=""),"",IF($B126&lt;&gt;$B125,$E126,IF($G125="Yes",$E126,N($H125)+$E126)))</f>
        <v/>
      </c>
      <c r="I126" s="22">
        <f>IF($B126="","",IF($B126&lt;&gt;$B125,"",IF($G125="Yes",IF($D125="","",$D125),$I125)))</f>
        <v/>
      </c>
      <c r="J126" s="22">
        <f>IF(OR($G126&lt;&gt;"Yes",$I126="",$D126=""),"",IF($D126-$I126&gt;0,$D126-$I126,""))</f>
        <v/>
      </c>
      <c r="K126" s="21">
        <f>IF($J126="","",$H126/$J126*100)</f>
        <v/>
      </c>
      <c r="L126" s="21">
        <f>IF($J126="","",$J126/$H126)</f>
        <v/>
      </c>
      <c r="M126" s="21">
        <f>IF($B126="","",IFERROR(SUMIFS($H$4:$H$1003,$B$4:$B$1003,$B126,$J$4:$J$1003,"&gt;0")/SUMIFS($J$4:$J$1003,$B$4:$B$1003,$B126)*100,""))</f>
        <v/>
      </c>
      <c r="N126" s="23">
        <f>IF(OR($K126="",$M126=""),"",$K126/$M126-1)</f>
        <v/>
      </c>
      <c r="O126" s="24">
        <f>IF($N126="","",IF($N126&gt;0.3,"Very high",IF($N126&gt;0.2,"High","")))</f>
        <v/>
      </c>
    </row>
    <row r="127">
      <c r="A127" s="16" t="n"/>
      <c r="B127" s="17" t="n"/>
      <c r="C127" s="17" t="n"/>
      <c r="D127" s="18" t="n"/>
      <c r="E127" s="19" t="n"/>
      <c r="F127" s="20" t="n"/>
      <c r="G127" s="17" t="n"/>
      <c r="H127" s="21">
        <f>IF(OR($B127="",$E127=""),"",IF($B127&lt;&gt;$B126,$E127,IF($G126="Yes",$E127,N($H126)+$E127)))</f>
        <v/>
      </c>
      <c r="I127" s="22">
        <f>IF($B127="","",IF($B127&lt;&gt;$B126,"",IF($G126="Yes",IF($D126="","",$D126),$I126)))</f>
        <v/>
      </c>
      <c r="J127" s="22">
        <f>IF(OR($G127&lt;&gt;"Yes",$I127="",$D127=""),"",IF($D127-$I127&gt;0,$D127-$I127,""))</f>
        <v/>
      </c>
      <c r="K127" s="21">
        <f>IF($J127="","",$H127/$J127*100)</f>
        <v/>
      </c>
      <c r="L127" s="21">
        <f>IF($J127="","",$J127/$H127)</f>
        <v/>
      </c>
      <c r="M127" s="21">
        <f>IF($B127="","",IFERROR(SUMIFS($H$4:$H$1003,$B$4:$B$1003,$B127,$J$4:$J$1003,"&gt;0")/SUMIFS($J$4:$J$1003,$B$4:$B$1003,$B127)*100,""))</f>
        <v/>
      </c>
      <c r="N127" s="23">
        <f>IF(OR($K127="",$M127=""),"",$K127/$M127-1)</f>
        <v/>
      </c>
      <c r="O127" s="24">
        <f>IF($N127="","",IF($N127&gt;0.3,"Very high",IF($N127&gt;0.2,"High","")))</f>
        <v/>
      </c>
    </row>
    <row r="128">
      <c r="A128" s="16" t="n"/>
      <c r="B128" s="17" t="n"/>
      <c r="C128" s="17" t="n"/>
      <c r="D128" s="18" t="n"/>
      <c r="E128" s="19" t="n"/>
      <c r="F128" s="20" t="n"/>
      <c r="G128" s="17" t="n"/>
      <c r="H128" s="21">
        <f>IF(OR($B128="",$E128=""),"",IF($B128&lt;&gt;$B127,$E128,IF($G127="Yes",$E128,N($H127)+$E128)))</f>
        <v/>
      </c>
      <c r="I128" s="22">
        <f>IF($B128="","",IF($B128&lt;&gt;$B127,"",IF($G127="Yes",IF($D127="","",$D127),$I127)))</f>
        <v/>
      </c>
      <c r="J128" s="22">
        <f>IF(OR($G128&lt;&gt;"Yes",$I128="",$D128=""),"",IF($D128-$I128&gt;0,$D128-$I128,""))</f>
        <v/>
      </c>
      <c r="K128" s="21">
        <f>IF($J128="","",$H128/$J128*100)</f>
        <v/>
      </c>
      <c r="L128" s="21">
        <f>IF($J128="","",$J128/$H128)</f>
        <v/>
      </c>
      <c r="M128" s="21">
        <f>IF($B128="","",IFERROR(SUMIFS($H$4:$H$1003,$B$4:$B$1003,$B128,$J$4:$J$1003,"&gt;0")/SUMIFS($J$4:$J$1003,$B$4:$B$1003,$B128)*100,""))</f>
        <v/>
      </c>
      <c r="N128" s="23">
        <f>IF(OR($K128="",$M128=""),"",$K128/$M128-1)</f>
        <v/>
      </c>
      <c r="O128" s="24">
        <f>IF($N128="","",IF($N128&gt;0.3,"Very high",IF($N128&gt;0.2,"High","")))</f>
        <v/>
      </c>
    </row>
    <row r="129">
      <c r="A129" s="16" t="n"/>
      <c r="B129" s="17" t="n"/>
      <c r="C129" s="17" t="n"/>
      <c r="D129" s="18" t="n"/>
      <c r="E129" s="19" t="n"/>
      <c r="F129" s="20" t="n"/>
      <c r="G129" s="17" t="n"/>
      <c r="H129" s="21">
        <f>IF(OR($B129="",$E129=""),"",IF($B129&lt;&gt;$B128,$E129,IF($G128="Yes",$E129,N($H128)+$E129)))</f>
        <v/>
      </c>
      <c r="I129" s="22">
        <f>IF($B129="","",IF($B129&lt;&gt;$B128,"",IF($G128="Yes",IF($D128="","",$D128),$I128)))</f>
        <v/>
      </c>
      <c r="J129" s="22">
        <f>IF(OR($G129&lt;&gt;"Yes",$I129="",$D129=""),"",IF($D129-$I129&gt;0,$D129-$I129,""))</f>
        <v/>
      </c>
      <c r="K129" s="21">
        <f>IF($J129="","",$H129/$J129*100)</f>
        <v/>
      </c>
      <c r="L129" s="21">
        <f>IF($J129="","",$J129/$H129)</f>
        <v/>
      </c>
      <c r="M129" s="21">
        <f>IF($B129="","",IFERROR(SUMIFS($H$4:$H$1003,$B$4:$B$1003,$B129,$J$4:$J$1003,"&gt;0")/SUMIFS($J$4:$J$1003,$B$4:$B$1003,$B129)*100,""))</f>
        <v/>
      </c>
      <c r="N129" s="23">
        <f>IF(OR($K129="",$M129=""),"",$K129/$M129-1)</f>
        <v/>
      </c>
      <c r="O129" s="24">
        <f>IF($N129="","",IF($N129&gt;0.3,"Very high",IF($N129&gt;0.2,"High","")))</f>
        <v/>
      </c>
    </row>
    <row r="130">
      <c r="A130" s="16" t="n"/>
      <c r="B130" s="17" t="n"/>
      <c r="C130" s="17" t="n"/>
      <c r="D130" s="18" t="n"/>
      <c r="E130" s="19" t="n"/>
      <c r="F130" s="20" t="n"/>
      <c r="G130" s="17" t="n"/>
      <c r="H130" s="21">
        <f>IF(OR($B130="",$E130=""),"",IF($B130&lt;&gt;$B129,$E130,IF($G129="Yes",$E130,N($H129)+$E130)))</f>
        <v/>
      </c>
      <c r="I130" s="22">
        <f>IF($B130="","",IF($B130&lt;&gt;$B129,"",IF($G129="Yes",IF($D129="","",$D129),$I129)))</f>
        <v/>
      </c>
      <c r="J130" s="22">
        <f>IF(OR($G130&lt;&gt;"Yes",$I130="",$D130=""),"",IF($D130-$I130&gt;0,$D130-$I130,""))</f>
        <v/>
      </c>
      <c r="K130" s="21">
        <f>IF($J130="","",$H130/$J130*100)</f>
        <v/>
      </c>
      <c r="L130" s="21">
        <f>IF($J130="","",$J130/$H130)</f>
        <v/>
      </c>
      <c r="M130" s="21">
        <f>IF($B130="","",IFERROR(SUMIFS($H$4:$H$1003,$B$4:$B$1003,$B130,$J$4:$J$1003,"&gt;0")/SUMIFS($J$4:$J$1003,$B$4:$B$1003,$B130)*100,""))</f>
        <v/>
      </c>
      <c r="N130" s="23">
        <f>IF(OR($K130="",$M130=""),"",$K130/$M130-1)</f>
        <v/>
      </c>
      <c r="O130" s="24">
        <f>IF($N130="","",IF($N130&gt;0.3,"Very high",IF($N130&gt;0.2,"High","")))</f>
        <v/>
      </c>
    </row>
    <row r="131">
      <c r="A131" s="16" t="n"/>
      <c r="B131" s="17" t="n"/>
      <c r="C131" s="17" t="n"/>
      <c r="D131" s="18" t="n"/>
      <c r="E131" s="19" t="n"/>
      <c r="F131" s="20" t="n"/>
      <c r="G131" s="17" t="n"/>
      <c r="H131" s="21">
        <f>IF(OR($B131="",$E131=""),"",IF($B131&lt;&gt;$B130,$E131,IF($G130="Yes",$E131,N($H130)+$E131)))</f>
        <v/>
      </c>
      <c r="I131" s="22">
        <f>IF($B131="","",IF($B131&lt;&gt;$B130,"",IF($G130="Yes",IF($D130="","",$D130),$I130)))</f>
        <v/>
      </c>
      <c r="J131" s="22">
        <f>IF(OR($G131&lt;&gt;"Yes",$I131="",$D131=""),"",IF($D131-$I131&gt;0,$D131-$I131,""))</f>
        <v/>
      </c>
      <c r="K131" s="21">
        <f>IF($J131="","",$H131/$J131*100)</f>
        <v/>
      </c>
      <c r="L131" s="21">
        <f>IF($J131="","",$J131/$H131)</f>
        <v/>
      </c>
      <c r="M131" s="21">
        <f>IF($B131="","",IFERROR(SUMIFS($H$4:$H$1003,$B$4:$B$1003,$B131,$J$4:$J$1003,"&gt;0")/SUMIFS($J$4:$J$1003,$B$4:$B$1003,$B131)*100,""))</f>
        <v/>
      </c>
      <c r="N131" s="23">
        <f>IF(OR($K131="",$M131=""),"",$K131/$M131-1)</f>
        <v/>
      </c>
      <c r="O131" s="24">
        <f>IF($N131="","",IF($N131&gt;0.3,"Very high",IF($N131&gt;0.2,"High","")))</f>
        <v/>
      </c>
    </row>
    <row r="132">
      <c r="A132" s="16" t="n"/>
      <c r="B132" s="17" t="n"/>
      <c r="C132" s="17" t="n"/>
      <c r="D132" s="18" t="n"/>
      <c r="E132" s="19" t="n"/>
      <c r="F132" s="20" t="n"/>
      <c r="G132" s="17" t="n"/>
      <c r="H132" s="21">
        <f>IF(OR($B132="",$E132=""),"",IF($B132&lt;&gt;$B131,$E132,IF($G131="Yes",$E132,N($H131)+$E132)))</f>
        <v/>
      </c>
      <c r="I132" s="22">
        <f>IF($B132="","",IF($B132&lt;&gt;$B131,"",IF($G131="Yes",IF($D131="","",$D131),$I131)))</f>
        <v/>
      </c>
      <c r="J132" s="22">
        <f>IF(OR($G132&lt;&gt;"Yes",$I132="",$D132=""),"",IF($D132-$I132&gt;0,$D132-$I132,""))</f>
        <v/>
      </c>
      <c r="K132" s="21">
        <f>IF($J132="","",$H132/$J132*100)</f>
        <v/>
      </c>
      <c r="L132" s="21">
        <f>IF($J132="","",$J132/$H132)</f>
        <v/>
      </c>
      <c r="M132" s="21">
        <f>IF($B132="","",IFERROR(SUMIFS($H$4:$H$1003,$B$4:$B$1003,$B132,$J$4:$J$1003,"&gt;0")/SUMIFS($J$4:$J$1003,$B$4:$B$1003,$B132)*100,""))</f>
        <v/>
      </c>
      <c r="N132" s="23">
        <f>IF(OR($K132="",$M132=""),"",$K132/$M132-1)</f>
        <v/>
      </c>
      <c r="O132" s="24">
        <f>IF($N132="","",IF($N132&gt;0.3,"Very high",IF($N132&gt;0.2,"High","")))</f>
        <v/>
      </c>
    </row>
    <row r="133">
      <c r="A133" s="16" t="n"/>
      <c r="B133" s="17" t="n"/>
      <c r="C133" s="17" t="n"/>
      <c r="D133" s="18" t="n"/>
      <c r="E133" s="19" t="n"/>
      <c r="F133" s="20" t="n"/>
      <c r="G133" s="17" t="n"/>
      <c r="H133" s="21">
        <f>IF(OR($B133="",$E133=""),"",IF($B133&lt;&gt;$B132,$E133,IF($G132="Yes",$E133,N($H132)+$E133)))</f>
        <v/>
      </c>
      <c r="I133" s="22">
        <f>IF($B133="","",IF($B133&lt;&gt;$B132,"",IF($G132="Yes",IF($D132="","",$D132),$I132)))</f>
        <v/>
      </c>
      <c r="J133" s="22">
        <f>IF(OR($G133&lt;&gt;"Yes",$I133="",$D133=""),"",IF($D133-$I133&gt;0,$D133-$I133,""))</f>
        <v/>
      </c>
      <c r="K133" s="21">
        <f>IF($J133="","",$H133/$J133*100)</f>
        <v/>
      </c>
      <c r="L133" s="21">
        <f>IF($J133="","",$J133/$H133)</f>
        <v/>
      </c>
      <c r="M133" s="21">
        <f>IF($B133="","",IFERROR(SUMIFS($H$4:$H$1003,$B$4:$B$1003,$B133,$J$4:$J$1003,"&gt;0")/SUMIFS($J$4:$J$1003,$B$4:$B$1003,$B133)*100,""))</f>
        <v/>
      </c>
      <c r="N133" s="23">
        <f>IF(OR($K133="",$M133=""),"",$K133/$M133-1)</f>
        <v/>
      </c>
      <c r="O133" s="24">
        <f>IF($N133="","",IF($N133&gt;0.3,"Very high",IF($N133&gt;0.2,"High","")))</f>
        <v/>
      </c>
    </row>
    <row r="134">
      <c r="A134" s="16" t="n"/>
      <c r="B134" s="17" t="n"/>
      <c r="C134" s="17" t="n"/>
      <c r="D134" s="18" t="n"/>
      <c r="E134" s="19" t="n"/>
      <c r="F134" s="20" t="n"/>
      <c r="G134" s="17" t="n"/>
      <c r="H134" s="21">
        <f>IF(OR($B134="",$E134=""),"",IF($B134&lt;&gt;$B133,$E134,IF($G133="Yes",$E134,N($H133)+$E134)))</f>
        <v/>
      </c>
      <c r="I134" s="22">
        <f>IF($B134="","",IF($B134&lt;&gt;$B133,"",IF($G133="Yes",IF($D133="","",$D133),$I133)))</f>
        <v/>
      </c>
      <c r="J134" s="22">
        <f>IF(OR($G134&lt;&gt;"Yes",$I134="",$D134=""),"",IF($D134-$I134&gt;0,$D134-$I134,""))</f>
        <v/>
      </c>
      <c r="K134" s="21">
        <f>IF($J134="","",$H134/$J134*100)</f>
        <v/>
      </c>
      <c r="L134" s="21">
        <f>IF($J134="","",$J134/$H134)</f>
        <v/>
      </c>
      <c r="M134" s="21">
        <f>IF($B134="","",IFERROR(SUMIFS($H$4:$H$1003,$B$4:$B$1003,$B134,$J$4:$J$1003,"&gt;0")/SUMIFS($J$4:$J$1003,$B$4:$B$1003,$B134)*100,""))</f>
        <v/>
      </c>
      <c r="N134" s="23">
        <f>IF(OR($K134="",$M134=""),"",$K134/$M134-1)</f>
        <v/>
      </c>
      <c r="O134" s="24">
        <f>IF($N134="","",IF($N134&gt;0.3,"Very high",IF($N134&gt;0.2,"High","")))</f>
        <v/>
      </c>
    </row>
    <row r="135">
      <c r="A135" s="16" t="n"/>
      <c r="B135" s="17" t="n"/>
      <c r="C135" s="17" t="n"/>
      <c r="D135" s="18" t="n"/>
      <c r="E135" s="19" t="n"/>
      <c r="F135" s="20" t="n"/>
      <c r="G135" s="17" t="n"/>
      <c r="H135" s="21">
        <f>IF(OR($B135="",$E135=""),"",IF($B135&lt;&gt;$B134,$E135,IF($G134="Yes",$E135,N($H134)+$E135)))</f>
        <v/>
      </c>
      <c r="I135" s="22">
        <f>IF($B135="","",IF($B135&lt;&gt;$B134,"",IF($G134="Yes",IF($D134="","",$D134),$I134)))</f>
        <v/>
      </c>
      <c r="J135" s="22">
        <f>IF(OR($G135&lt;&gt;"Yes",$I135="",$D135=""),"",IF($D135-$I135&gt;0,$D135-$I135,""))</f>
        <v/>
      </c>
      <c r="K135" s="21">
        <f>IF($J135="","",$H135/$J135*100)</f>
        <v/>
      </c>
      <c r="L135" s="21">
        <f>IF($J135="","",$J135/$H135)</f>
        <v/>
      </c>
      <c r="M135" s="21">
        <f>IF($B135="","",IFERROR(SUMIFS($H$4:$H$1003,$B$4:$B$1003,$B135,$J$4:$J$1003,"&gt;0")/SUMIFS($J$4:$J$1003,$B$4:$B$1003,$B135)*100,""))</f>
        <v/>
      </c>
      <c r="N135" s="23">
        <f>IF(OR($K135="",$M135=""),"",$K135/$M135-1)</f>
        <v/>
      </c>
      <c r="O135" s="24">
        <f>IF($N135="","",IF($N135&gt;0.3,"Very high",IF($N135&gt;0.2,"High","")))</f>
        <v/>
      </c>
    </row>
    <row r="136">
      <c r="A136" s="16" t="n"/>
      <c r="B136" s="17" t="n"/>
      <c r="C136" s="17" t="n"/>
      <c r="D136" s="18" t="n"/>
      <c r="E136" s="19" t="n"/>
      <c r="F136" s="20" t="n"/>
      <c r="G136" s="17" t="n"/>
      <c r="H136" s="21">
        <f>IF(OR($B136="",$E136=""),"",IF($B136&lt;&gt;$B135,$E136,IF($G135="Yes",$E136,N($H135)+$E136)))</f>
        <v/>
      </c>
      <c r="I136" s="22">
        <f>IF($B136="","",IF($B136&lt;&gt;$B135,"",IF($G135="Yes",IF($D135="","",$D135),$I135)))</f>
        <v/>
      </c>
      <c r="J136" s="22">
        <f>IF(OR($G136&lt;&gt;"Yes",$I136="",$D136=""),"",IF($D136-$I136&gt;0,$D136-$I136,""))</f>
        <v/>
      </c>
      <c r="K136" s="21">
        <f>IF($J136="","",$H136/$J136*100)</f>
        <v/>
      </c>
      <c r="L136" s="21">
        <f>IF($J136="","",$J136/$H136)</f>
        <v/>
      </c>
      <c r="M136" s="21">
        <f>IF($B136="","",IFERROR(SUMIFS($H$4:$H$1003,$B$4:$B$1003,$B136,$J$4:$J$1003,"&gt;0")/SUMIFS($J$4:$J$1003,$B$4:$B$1003,$B136)*100,""))</f>
        <v/>
      </c>
      <c r="N136" s="23">
        <f>IF(OR($K136="",$M136=""),"",$K136/$M136-1)</f>
        <v/>
      </c>
      <c r="O136" s="24">
        <f>IF($N136="","",IF($N136&gt;0.3,"Very high",IF($N136&gt;0.2,"High","")))</f>
        <v/>
      </c>
    </row>
    <row r="137">
      <c r="A137" s="16" t="n"/>
      <c r="B137" s="17" t="n"/>
      <c r="C137" s="17" t="n"/>
      <c r="D137" s="18" t="n"/>
      <c r="E137" s="19" t="n"/>
      <c r="F137" s="20" t="n"/>
      <c r="G137" s="17" t="n"/>
      <c r="H137" s="21">
        <f>IF(OR($B137="",$E137=""),"",IF($B137&lt;&gt;$B136,$E137,IF($G136="Yes",$E137,N($H136)+$E137)))</f>
        <v/>
      </c>
      <c r="I137" s="22">
        <f>IF($B137="","",IF($B137&lt;&gt;$B136,"",IF($G136="Yes",IF($D136="","",$D136),$I136)))</f>
        <v/>
      </c>
      <c r="J137" s="22">
        <f>IF(OR($G137&lt;&gt;"Yes",$I137="",$D137=""),"",IF($D137-$I137&gt;0,$D137-$I137,""))</f>
        <v/>
      </c>
      <c r="K137" s="21">
        <f>IF($J137="","",$H137/$J137*100)</f>
        <v/>
      </c>
      <c r="L137" s="21">
        <f>IF($J137="","",$J137/$H137)</f>
        <v/>
      </c>
      <c r="M137" s="21">
        <f>IF($B137="","",IFERROR(SUMIFS($H$4:$H$1003,$B$4:$B$1003,$B137,$J$4:$J$1003,"&gt;0")/SUMIFS($J$4:$J$1003,$B$4:$B$1003,$B137)*100,""))</f>
        <v/>
      </c>
      <c r="N137" s="23">
        <f>IF(OR($K137="",$M137=""),"",$K137/$M137-1)</f>
        <v/>
      </c>
      <c r="O137" s="24">
        <f>IF($N137="","",IF($N137&gt;0.3,"Very high",IF($N137&gt;0.2,"High","")))</f>
        <v/>
      </c>
    </row>
    <row r="138">
      <c r="A138" s="16" t="n"/>
      <c r="B138" s="17" t="n"/>
      <c r="C138" s="17" t="n"/>
      <c r="D138" s="18" t="n"/>
      <c r="E138" s="19" t="n"/>
      <c r="F138" s="20" t="n"/>
      <c r="G138" s="17" t="n"/>
      <c r="H138" s="21">
        <f>IF(OR($B138="",$E138=""),"",IF($B138&lt;&gt;$B137,$E138,IF($G137="Yes",$E138,N($H137)+$E138)))</f>
        <v/>
      </c>
      <c r="I138" s="22">
        <f>IF($B138="","",IF($B138&lt;&gt;$B137,"",IF($G137="Yes",IF($D137="","",$D137),$I137)))</f>
        <v/>
      </c>
      <c r="J138" s="22">
        <f>IF(OR($G138&lt;&gt;"Yes",$I138="",$D138=""),"",IF($D138-$I138&gt;0,$D138-$I138,""))</f>
        <v/>
      </c>
      <c r="K138" s="21">
        <f>IF($J138="","",$H138/$J138*100)</f>
        <v/>
      </c>
      <c r="L138" s="21">
        <f>IF($J138="","",$J138/$H138)</f>
        <v/>
      </c>
      <c r="M138" s="21">
        <f>IF($B138="","",IFERROR(SUMIFS($H$4:$H$1003,$B$4:$B$1003,$B138,$J$4:$J$1003,"&gt;0")/SUMIFS($J$4:$J$1003,$B$4:$B$1003,$B138)*100,""))</f>
        <v/>
      </c>
      <c r="N138" s="23">
        <f>IF(OR($K138="",$M138=""),"",$K138/$M138-1)</f>
        <v/>
      </c>
      <c r="O138" s="24">
        <f>IF($N138="","",IF($N138&gt;0.3,"Very high",IF($N138&gt;0.2,"High","")))</f>
        <v/>
      </c>
    </row>
    <row r="139">
      <c r="A139" s="16" t="n"/>
      <c r="B139" s="17" t="n"/>
      <c r="C139" s="17" t="n"/>
      <c r="D139" s="18" t="n"/>
      <c r="E139" s="19" t="n"/>
      <c r="F139" s="20" t="n"/>
      <c r="G139" s="17" t="n"/>
      <c r="H139" s="21">
        <f>IF(OR($B139="",$E139=""),"",IF($B139&lt;&gt;$B138,$E139,IF($G138="Yes",$E139,N($H138)+$E139)))</f>
        <v/>
      </c>
      <c r="I139" s="22">
        <f>IF($B139="","",IF($B139&lt;&gt;$B138,"",IF($G138="Yes",IF($D138="","",$D138),$I138)))</f>
        <v/>
      </c>
      <c r="J139" s="22">
        <f>IF(OR($G139&lt;&gt;"Yes",$I139="",$D139=""),"",IF($D139-$I139&gt;0,$D139-$I139,""))</f>
        <v/>
      </c>
      <c r="K139" s="21">
        <f>IF($J139="","",$H139/$J139*100)</f>
        <v/>
      </c>
      <c r="L139" s="21">
        <f>IF($J139="","",$J139/$H139)</f>
        <v/>
      </c>
      <c r="M139" s="21">
        <f>IF($B139="","",IFERROR(SUMIFS($H$4:$H$1003,$B$4:$B$1003,$B139,$J$4:$J$1003,"&gt;0")/SUMIFS($J$4:$J$1003,$B$4:$B$1003,$B139)*100,""))</f>
        <v/>
      </c>
      <c r="N139" s="23">
        <f>IF(OR($K139="",$M139=""),"",$K139/$M139-1)</f>
        <v/>
      </c>
      <c r="O139" s="24">
        <f>IF($N139="","",IF($N139&gt;0.3,"Very high",IF($N139&gt;0.2,"High","")))</f>
        <v/>
      </c>
    </row>
    <row r="140">
      <c r="A140" s="16" t="n"/>
      <c r="B140" s="17" t="n"/>
      <c r="C140" s="17" t="n"/>
      <c r="D140" s="18" t="n"/>
      <c r="E140" s="19" t="n"/>
      <c r="F140" s="20" t="n"/>
      <c r="G140" s="17" t="n"/>
      <c r="H140" s="21">
        <f>IF(OR($B140="",$E140=""),"",IF($B140&lt;&gt;$B139,$E140,IF($G139="Yes",$E140,N($H139)+$E140)))</f>
        <v/>
      </c>
      <c r="I140" s="22">
        <f>IF($B140="","",IF($B140&lt;&gt;$B139,"",IF($G139="Yes",IF($D139="","",$D139),$I139)))</f>
        <v/>
      </c>
      <c r="J140" s="22">
        <f>IF(OR($G140&lt;&gt;"Yes",$I140="",$D140=""),"",IF($D140-$I140&gt;0,$D140-$I140,""))</f>
        <v/>
      </c>
      <c r="K140" s="21">
        <f>IF($J140="","",$H140/$J140*100)</f>
        <v/>
      </c>
      <c r="L140" s="21">
        <f>IF($J140="","",$J140/$H140)</f>
        <v/>
      </c>
      <c r="M140" s="21">
        <f>IF($B140="","",IFERROR(SUMIFS($H$4:$H$1003,$B$4:$B$1003,$B140,$J$4:$J$1003,"&gt;0")/SUMIFS($J$4:$J$1003,$B$4:$B$1003,$B140)*100,""))</f>
        <v/>
      </c>
      <c r="N140" s="23">
        <f>IF(OR($K140="",$M140=""),"",$K140/$M140-1)</f>
        <v/>
      </c>
      <c r="O140" s="24">
        <f>IF($N140="","",IF($N140&gt;0.3,"Very high",IF($N140&gt;0.2,"High","")))</f>
        <v/>
      </c>
    </row>
    <row r="141">
      <c r="A141" s="16" t="n"/>
      <c r="B141" s="17" t="n"/>
      <c r="C141" s="17" t="n"/>
      <c r="D141" s="18" t="n"/>
      <c r="E141" s="19" t="n"/>
      <c r="F141" s="20" t="n"/>
      <c r="G141" s="17" t="n"/>
      <c r="H141" s="21">
        <f>IF(OR($B141="",$E141=""),"",IF($B141&lt;&gt;$B140,$E141,IF($G140="Yes",$E141,N($H140)+$E141)))</f>
        <v/>
      </c>
      <c r="I141" s="22">
        <f>IF($B141="","",IF($B141&lt;&gt;$B140,"",IF($G140="Yes",IF($D140="","",$D140),$I140)))</f>
        <v/>
      </c>
      <c r="J141" s="22">
        <f>IF(OR($G141&lt;&gt;"Yes",$I141="",$D141=""),"",IF($D141-$I141&gt;0,$D141-$I141,""))</f>
        <v/>
      </c>
      <c r="K141" s="21">
        <f>IF($J141="","",$H141/$J141*100)</f>
        <v/>
      </c>
      <c r="L141" s="21">
        <f>IF($J141="","",$J141/$H141)</f>
        <v/>
      </c>
      <c r="M141" s="21">
        <f>IF($B141="","",IFERROR(SUMIFS($H$4:$H$1003,$B$4:$B$1003,$B141,$J$4:$J$1003,"&gt;0")/SUMIFS($J$4:$J$1003,$B$4:$B$1003,$B141)*100,""))</f>
        <v/>
      </c>
      <c r="N141" s="23">
        <f>IF(OR($K141="",$M141=""),"",$K141/$M141-1)</f>
        <v/>
      </c>
      <c r="O141" s="24">
        <f>IF($N141="","",IF($N141&gt;0.3,"Very high",IF($N141&gt;0.2,"High","")))</f>
        <v/>
      </c>
    </row>
    <row r="142">
      <c r="A142" s="16" t="n"/>
      <c r="B142" s="17" t="n"/>
      <c r="C142" s="17" t="n"/>
      <c r="D142" s="18" t="n"/>
      <c r="E142" s="19" t="n"/>
      <c r="F142" s="20" t="n"/>
      <c r="G142" s="17" t="n"/>
      <c r="H142" s="21">
        <f>IF(OR($B142="",$E142=""),"",IF($B142&lt;&gt;$B141,$E142,IF($G141="Yes",$E142,N($H141)+$E142)))</f>
        <v/>
      </c>
      <c r="I142" s="22">
        <f>IF($B142="","",IF($B142&lt;&gt;$B141,"",IF($G141="Yes",IF($D141="","",$D141),$I141)))</f>
        <v/>
      </c>
      <c r="J142" s="22">
        <f>IF(OR($G142&lt;&gt;"Yes",$I142="",$D142=""),"",IF($D142-$I142&gt;0,$D142-$I142,""))</f>
        <v/>
      </c>
      <c r="K142" s="21">
        <f>IF($J142="","",$H142/$J142*100)</f>
        <v/>
      </c>
      <c r="L142" s="21">
        <f>IF($J142="","",$J142/$H142)</f>
        <v/>
      </c>
      <c r="M142" s="21">
        <f>IF($B142="","",IFERROR(SUMIFS($H$4:$H$1003,$B$4:$B$1003,$B142,$J$4:$J$1003,"&gt;0")/SUMIFS($J$4:$J$1003,$B$4:$B$1003,$B142)*100,""))</f>
        <v/>
      </c>
      <c r="N142" s="23">
        <f>IF(OR($K142="",$M142=""),"",$K142/$M142-1)</f>
        <v/>
      </c>
      <c r="O142" s="24">
        <f>IF($N142="","",IF($N142&gt;0.3,"Very high",IF($N142&gt;0.2,"High","")))</f>
        <v/>
      </c>
    </row>
    <row r="143">
      <c r="A143" s="16" t="n"/>
      <c r="B143" s="17" t="n"/>
      <c r="C143" s="17" t="n"/>
      <c r="D143" s="18" t="n"/>
      <c r="E143" s="19" t="n"/>
      <c r="F143" s="20" t="n"/>
      <c r="G143" s="17" t="n"/>
      <c r="H143" s="21">
        <f>IF(OR($B143="",$E143=""),"",IF($B143&lt;&gt;$B142,$E143,IF($G142="Yes",$E143,N($H142)+$E143)))</f>
        <v/>
      </c>
      <c r="I143" s="22">
        <f>IF($B143="","",IF($B143&lt;&gt;$B142,"",IF($G142="Yes",IF($D142="","",$D142),$I142)))</f>
        <v/>
      </c>
      <c r="J143" s="22">
        <f>IF(OR($G143&lt;&gt;"Yes",$I143="",$D143=""),"",IF($D143-$I143&gt;0,$D143-$I143,""))</f>
        <v/>
      </c>
      <c r="K143" s="21">
        <f>IF($J143="","",$H143/$J143*100)</f>
        <v/>
      </c>
      <c r="L143" s="21">
        <f>IF($J143="","",$J143/$H143)</f>
        <v/>
      </c>
      <c r="M143" s="21">
        <f>IF($B143="","",IFERROR(SUMIFS($H$4:$H$1003,$B$4:$B$1003,$B143,$J$4:$J$1003,"&gt;0")/SUMIFS($J$4:$J$1003,$B$4:$B$1003,$B143)*100,""))</f>
        <v/>
      </c>
      <c r="N143" s="23">
        <f>IF(OR($K143="",$M143=""),"",$K143/$M143-1)</f>
        <v/>
      </c>
      <c r="O143" s="24">
        <f>IF($N143="","",IF($N143&gt;0.3,"Very high",IF($N143&gt;0.2,"High","")))</f>
        <v/>
      </c>
    </row>
    <row r="144">
      <c r="A144" s="16" t="n"/>
      <c r="B144" s="17" t="n"/>
      <c r="C144" s="17" t="n"/>
      <c r="D144" s="18" t="n"/>
      <c r="E144" s="19" t="n"/>
      <c r="F144" s="20" t="n"/>
      <c r="G144" s="17" t="n"/>
      <c r="H144" s="21">
        <f>IF(OR($B144="",$E144=""),"",IF($B144&lt;&gt;$B143,$E144,IF($G143="Yes",$E144,N($H143)+$E144)))</f>
        <v/>
      </c>
      <c r="I144" s="22">
        <f>IF($B144="","",IF($B144&lt;&gt;$B143,"",IF($G143="Yes",IF($D143="","",$D143),$I143)))</f>
        <v/>
      </c>
      <c r="J144" s="22">
        <f>IF(OR($G144&lt;&gt;"Yes",$I144="",$D144=""),"",IF($D144-$I144&gt;0,$D144-$I144,""))</f>
        <v/>
      </c>
      <c r="K144" s="21">
        <f>IF($J144="","",$H144/$J144*100)</f>
        <v/>
      </c>
      <c r="L144" s="21">
        <f>IF($J144="","",$J144/$H144)</f>
        <v/>
      </c>
      <c r="M144" s="21">
        <f>IF($B144="","",IFERROR(SUMIFS($H$4:$H$1003,$B$4:$B$1003,$B144,$J$4:$J$1003,"&gt;0")/SUMIFS($J$4:$J$1003,$B$4:$B$1003,$B144)*100,""))</f>
        <v/>
      </c>
      <c r="N144" s="23">
        <f>IF(OR($K144="",$M144=""),"",$K144/$M144-1)</f>
        <v/>
      </c>
      <c r="O144" s="24">
        <f>IF($N144="","",IF($N144&gt;0.3,"Very high",IF($N144&gt;0.2,"High","")))</f>
        <v/>
      </c>
    </row>
    <row r="145">
      <c r="A145" s="16" t="n"/>
      <c r="B145" s="17" t="n"/>
      <c r="C145" s="17" t="n"/>
      <c r="D145" s="18" t="n"/>
      <c r="E145" s="19" t="n"/>
      <c r="F145" s="20" t="n"/>
      <c r="G145" s="17" t="n"/>
      <c r="H145" s="21">
        <f>IF(OR($B145="",$E145=""),"",IF($B145&lt;&gt;$B144,$E145,IF($G144="Yes",$E145,N($H144)+$E145)))</f>
        <v/>
      </c>
      <c r="I145" s="22">
        <f>IF($B145="","",IF($B145&lt;&gt;$B144,"",IF($G144="Yes",IF($D144="","",$D144),$I144)))</f>
        <v/>
      </c>
      <c r="J145" s="22">
        <f>IF(OR($G145&lt;&gt;"Yes",$I145="",$D145=""),"",IF($D145-$I145&gt;0,$D145-$I145,""))</f>
        <v/>
      </c>
      <c r="K145" s="21">
        <f>IF($J145="","",$H145/$J145*100)</f>
        <v/>
      </c>
      <c r="L145" s="21">
        <f>IF($J145="","",$J145/$H145)</f>
        <v/>
      </c>
      <c r="M145" s="21">
        <f>IF($B145="","",IFERROR(SUMIFS($H$4:$H$1003,$B$4:$B$1003,$B145,$J$4:$J$1003,"&gt;0")/SUMIFS($J$4:$J$1003,$B$4:$B$1003,$B145)*100,""))</f>
        <v/>
      </c>
      <c r="N145" s="23">
        <f>IF(OR($K145="",$M145=""),"",$K145/$M145-1)</f>
        <v/>
      </c>
      <c r="O145" s="24">
        <f>IF($N145="","",IF($N145&gt;0.3,"Very high",IF($N145&gt;0.2,"High","")))</f>
        <v/>
      </c>
    </row>
    <row r="146">
      <c r="A146" s="16" t="n"/>
      <c r="B146" s="17" t="n"/>
      <c r="C146" s="17" t="n"/>
      <c r="D146" s="18" t="n"/>
      <c r="E146" s="19" t="n"/>
      <c r="F146" s="20" t="n"/>
      <c r="G146" s="17" t="n"/>
      <c r="H146" s="21">
        <f>IF(OR($B146="",$E146=""),"",IF($B146&lt;&gt;$B145,$E146,IF($G145="Yes",$E146,N($H145)+$E146)))</f>
        <v/>
      </c>
      <c r="I146" s="22">
        <f>IF($B146="","",IF($B146&lt;&gt;$B145,"",IF($G145="Yes",IF($D145="","",$D145),$I145)))</f>
        <v/>
      </c>
      <c r="J146" s="22">
        <f>IF(OR($G146&lt;&gt;"Yes",$I146="",$D146=""),"",IF($D146-$I146&gt;0,$D146-$I146,""))</f>
        <v/>
      </c>
      <c r="K146" s="21">
        <f>IF($J146="","",$H146/$J146*100)</f>
        <v/>
      </c>
      <c r="L146" s="21">
        <f>IF($J146="","",$J146/$H146)</f>
        <v/>
      </c>
      <c r="M146" s="21">
        <f>IF($B146="","",IFERROR(SUMIFS($H$4:$H$1003,$B$4:$B$1003,$B146,$J$4:$J$1003,"&gt;0")/SUMIFS($J$4:$J$1003,$B$4:$B$1003,$B146)*100,""))</f>
        <v/>
      </c>
      <c r="N146" s="23">
        <f>IF(OR($K146="",$M146=""),"",$K146/$M146-1)</f>
        <v/>
      </c>
      <c r="O146" s="24">
        <f>IF($N146="","",IF($N146&gt;0.3,"Very high",IF($N146&gt;0.2,"High","")))</f>
        <v/>
      </c>
    </row>
    <row r="147">
      <c r="A147" s="16" t="n"/>
      <c r="B147" s="17" t="n"/>
      <c r="C147" s="17" t="n"/>
      <c r="D147" s="18" t="n"/>
      <c r="E147" s="19" t="n"/>
      <c r="F147" s="20" t="n"/>
      <c r="G147" s="17" t="n"/>
      <c r="H147" s="21">
        <f>IF(OR($B147="",$E147=""),"",IF($B147&lt;&gt;$B146,$E147,IF($G146="Yes",$E147,N($H146)+$E147)))</f>
        <v/>
      </c>
      <c r="I147" s="22">
        <f>IF($B147="","",IF($B147&lt;&gt;$B146,"",IF($G146="Yes",IF($D146="","",$D146),$I146)))</f>
        <v/>
      </c>
      <c r="J147" s="22">
        <f>IF(OR($G147&lt;&gt;"Yes",$I147="",$D147=""),"",IF($D147-$I147&gt;0,$D147-$I147,""))</f>
        <v/>
      </c>
      <c r="K147" s="21">
        <f>IF($J147="","",$H147/$J147*100)</f>
        <v/>
      </c>
      <c r="L147" s="21">
        <f>IF($J147="","",$J147/$H147)</f>
        <v/>
      </c>
      <c r="M147" s="21">
        <f>IF($B147="","",IFERROR(SUMIFS($H$4:$H$1003,$B$4:$B$1003,$B147,$J$4:$J$1003,"&gt;0")/SUMIFS($J$4:$J$1003,$B$4:$B$1003,$B147)*100,""))</f>
        <v/>
      </c>
      <c r="N147" s="23">
        <f>IF(OR($K147="",$M147=""),"",$K147/$M147-1)</f>
        <v/>
      </c>
      <c r="O147" s="24">
        <f>IF($N147="","",IF($N147&gt;0.3,"Very high",IF($N147&gt;0.2,"High","")))</f>
        <v/>
      </c>
    </row>
    <row r="148">
      <c r="A148" s="16" t="n"/>
      <c r="B148" s="17" t="n"/>
      <c r="C148" s="17" t="n"/>
      <c r="D148" s="18" t="n"/>
      <c r="E148" s="19" t="n"/>
      <c r="F148" s="20" t="n"/>
      <c r="G148" s="17" t="n"/>
      <c r="H148" s="21">
        <f>IF(OR($B148="",$E148=""),"",IF($B148&lt;&gt;$B147,$E148,IF($G147="Yes",$E148,N($H147)+$E148)))</f>
        <v/>
      </c>
      <c r="I148" s="22">
        <f>IF($B148="","",IF($B148&lt;&gt;$B147,"",IF($G147="Yes",IF($D147="","",$D147),$I147)))</f>
        <v/>
      </c>
      <c r="J148" s="22">
        <f>IF(OR($G148&lt;&gt;"Yes",$I148="",$D148=""),"",IF($D148-$I148&gt;0,$D148-$I148,""))</f>
        <v/>
      </c>
      <c r="K148" s="21">
        <f>IF($J148="","",$H148/$J148*100)</f>
        <v/>
      </c>
      <c r="L148" s="21">
        <f>IF($J148="","",$J148/$H148)</f>
        <v/>
      </c>
      <c r="M148" s="21">
        <f>IF($B148="","",IFERROR(SUMIFS($H$4:$H$1003,$B$4:$B$1003,$B148,$J$4:$J$1003,"&gt;0")/SUMIFS($J$4:$J$1003,$B$4:$B$1003,$B148)*100,""))</f>
        <v/>
      </c>
      <c r="N148" s="23">
        <f>IF(OR($K148="",$M148=""),"",$K148/$M148-1)</f>
        <v/>
      </c>
      <c r="O148" s="24">
        <f>IF($N148="","",IF($N148&gt;0.3,"Very high",IF($N148&gt;0.2,"High","")))</f>
        <v/>
      </c>
    </row>
    <row r="149">
      <c r="A149" s="16" t="n"/>
      <c r="B149" s="17" t="n"/>
      <c r="C149" s="17" t="n"/>
      <c r="D149" s="18" t="n"/>
      <c r="E149" s="19" t="n"/>
      <c r="F149" s="20" t="n"/>
      <c r="G149" s="17" t="n"/>
      <c r="H149" s="21">
        <f>IF(OR($B149="",$E149=""),"",IF($B149&lt;&gt;$B148,$E149,IF($G148="Yes",$E149,N($H148)+$E149)))</f>
        <v/>
      </c>
      <c r="I149" s="22">
        <f>IF($B149="","",IF($B149&lt;&gt;$B148,"",IF($G148="Yes",IF($D148="","",$D148),$I148)))</f>
        <v/>
      </c>
      <c r="J149" s="22">
        <f>IF(OR($G149&lt;&gt;"Yes",$I149="",$D149=""),"",IF($D149-$I149&gt;0,$D149-$I149,""))</f>
        <v/>
      </c>
      <c r="K149" s="21">
        <f>IF($J149="","",$H149/$J149*100)</f>
        <v/>
      </c>
      <c r="L149" s="21">
        <f>IF($J149="","",$J149/$H149)</f>
        <v/>
      </c>
      <c r="M149" s="21">
        <f>IF($B149="","",IFERROR(SUMIFS($H$4:$H$1003,$B$4:$B$1003,$B149,$J$4:$J$1003,"&gt;0")/SUMIFS($J$4:$J$1003,$B$4:$B$1003,$B149)*100,""))</f>
        <v/>
      </c>
      <c r="N149" s="23">
        <f>IF(OR($K149="",$M149=""),"",$K149/$M149-1)</f>
        <v/>
      </c>
      <c r="O149" s="24">
        <f>IF($N149="","",IF($N149&gt;0.3,"Very high",IF($N149&gt;0.2,"High","")))</f>
        <v/>
      </c>
    </row>
    <row r="150">
      <c r="A150" s="16" t="n"/>
      <c r="B150" s="17" t="n"/>
      <c r="C150" s="17" t="n"/>
      <c r="D150" s="18" t="n"/>
      <c r="E150" s="19" t="n"/>
      <c r="F150" s="20" t="n"/>
      <c r="G150" s="17" t="n"/>
      <c r="H150" s="21">
        <f>IF(OR($B150="",$E150=""),"",IF($B150&lt;&gt;$B149,$E150,IF($G149="Yes",$E150,N($H149)+$E150)))</f>
        <v/>
      </c>
      <c r="I150" s="22">
        <f>IF($B150="","",IF($B150&lt;&gt;$B149,"",IF($G149="Yes",IF($D149="","",$D149),$I149)))</f>
        <v/>
      </c>
      <c r="J150" s="22">
        <f>IF(OR($G150&lt;&gt;"Yes",$I150="",$D150=""),"",IF($D150-$I150&gt;0,$D150-$I150,""))</f>
        <v/>
      </c>
      <c r="K150" s="21">
        <f>IF($J150="","",$H150/$J150*100)</f>
        <v/>
      </c>
      <c r="L150" s="21">
        <f>IF($J150="","",$J150/$H150)</f>
        <v/>
      </c>
      <c r="M150" s="21">
        <f>IF($B150="","",IFERROR(SUMIFS($H$4:$H$1003,$B$4:$B$1003,$B150,$J$4:$J$1003,"&gt;0")/SUMIFS($J$4:$J$1003,$B$4:$B$1003,$B150)*100,""))</f>
        <v/>
      </c>
      <c r="N150" s="23">
        <f>IF(OR($K150="",$M150=""),"",$K150/$M150-1)</f>
        <v/>
      </c>
      <c r="O150" s="24">
        <f>IF($N150="","",IF($N150&gt;0.3,"Very high",IF($N150&gt;0.2,"High","")))</f>
        <v/>
      </c>
    </row>
    <row r="151">
      <c r="A151" s="16" t="n"/>
      <c r="B151" s="17" t="n"/>
      <c r="C151" s="17" t="n"/>
      <c r="D151" s="18" t="n"/>
      <c r="E151" s="19" t="n"/>
      <c r="F151" s="20" t="n"/>
      <c r="G151" s="17" t="n"/>
      <c r="H151" s="21">
        <f>IF(OR($B151="",$E151=""),"",IF($B151&lt;&gt;$B150,$E151,IF($G150="Yes",$E151,N($H150)+$E151)))</f>
        <v/>
      </c>
      <c r="I151" s="22">
        <f>IF($B151="","",IF($B151&lt;&gt;$B150,"",IF($G150="Yes",IF($D150="","",$D150),$I150)))</f>
        <v/>
      </c>
      <c r="J151" s="22">
        <f>IF(OR($G151&lt;&gt;"Yes",$I151="",$D151=""),"",IF($D151-$I151&gt;0,$D151-$I151,""))</f>
        <v/>
      </c>
      <c r="K151" s="21">
        <f>IF($J151="","",$H151/$J151*100)</f>
        <v/>
      </c>
      <c r="L151" s="21">
        <f>IF($J151="","",$J151/$H151)</f>
        <v/>
      </c>
      <c r="M151" s="21">
        <f>IF($B151="","",IFERROR(SUMIFS($H$4:$H$1003,$B$4:$B$1003,$B151,$J$4:$J$1003,"&gt;0")/SUMIFS($J$4:$J$1003,$B$4:$B$1003,$B151)*100,""))</f>
        <v/>
      </c>
      <c r="N151" s="23">
        <f>IF(OR($K151="",$M151=""),"",$K151/$M151-1)</f>
        <v/>
      </c>
      <c r="O151" s="24">
        <f>IF($N151="","",IF($N151&gt;0.3,"Very high",IF($N151&gt;0.2,"High","")))</f>
        <v/>
      </c>
    </row>
    <row r="152">
      <c r="A152" s="16" t="n"/>
      <c r="B152" s="17" t="n"/>
      <c r="C152" s="17" t="n"/>
      <c r="D152" s="18" t="n"/>
      <c r="E152" s="19" t="n"/>
      <c r="F152" s="20" t="n"/>
      <c r="G152" s="17" t="n"/>
      <c r="H152" s="21">
        <f>IF(OR($B152="",$E152=""),"",IF($B152&lt;&gt;$B151,$E152,IF($G151="Yes",$E152,N($H151)+$E152)))</f>
        <v/>
      </c>
      <c r="I152" s="22">
        <f>IF($B152="","",IF($B152&lt;&gt;$B151,"",IF($G151="Yes",IF($D151="","",$D151),$I151)))</f>
        <v/>
      </c>
      <c r="J152" s="22">
        <f>IF(OR($G152&lt;&gt;"Yes",$I152="",$D152=""),"",IF($D152-$I152&gt;0,$D152-$I152,""))</f>
        <v/>
      </c>
      <c r="K152" s="21">
        <f>IF($J152="","",$H152/$J152*100)</f>
        <v/>
      </c>
      <c r="L152" s="21">
        <f>IF($J152="","",$J152/$H152)</f>
        <v/>
      </c>
      <c r="M152" s="21">
        <f>IF($B152="","",IFERROR(SUMIFS($H$4:$H$1003,$B$4:$B$1003,$B152,$J$4:$J$1003,"&gt;0")/SUMIFS($J$4:$J$1003,$B$4:$B$1003,$B152)*100,""))</f>
        <v/>
      </c>
      <c r="N152" s="23">
        <f>IF(OR($K152="",$M152=""),"",$K152/$M152-1)</f>
        <v/>
      </c>
      <c r="O152" s="24">
        <f>IF($N152="","",IF($N152&gt;0.3,"Very high",IF($N152&gt;0.2,"High","")))</f>
        <v/>
      </c>
    </row>
    <row r="153">
      <c r="A153" s="16" t="n"/>
      <c r="B153" s="17" t="n"/>
      <c r="C153" s="17" t="n"/>
      <c r="D153" s="18" t="n"/>
      <c r="E153" s="19" t="n"/>
      <c r="F153" s="20" t="n"/>
      <c r="G153" s="17" t="n"/>
      <c r="H153" s="21">
        <f>IF(OR($B153="",$E153=""),"",IF($B153&lt;&gt;$B152,$E153,IF($G152="Yes",$E153,N($H152)+$E153)))</f>
        <v/>
      </c>
      <c r="I153" s="22">
        <f>IF($B153="","",IF($B153&lt;&gt;$B152,"",IF($G152="Yes",IF($D152="","",$D152),$I152)))</f>
        <v/>
      </c>
      <c r="J153" s="22">
        <f>IF(OR($G153&lt;&gt;"Yes",$I153="",$D153=""),"",IF($D153-$I153&gt;0,$D153-$I153,""))</f>
        <v/>
      </c>
      <c r="K153" s="21">
        <f>IF($J153="","",$H153/$J153*100)</f>
        <v/>
      </c>
      <c r="L153" s="21">
        <f>IF($J153="","",$J153/$H153)</f>
        <v/>
      </c>
      <c r="M153" s="21">
        <f>IF($B153="","",IFERROR(SUMIFS($H$4:$H$1003,$B$4:$B$1003,$B153,$J$4:$J$1003,"&gt;0")/SUMIFS($J$4:$J$1003,$B$4:$B$1003,$B153)*100,""))</f>
        <v/>
      </c>
      <c r="N153" s="23">
        <f>IF(OR($K153="",$M153=""),"",$K153/$M153-1)</f>
        <v/>
      </c>
      <c r="O153" s="24">
        <f>IF($N153="","",IF($N153&gt;0.3,"Very high",IF($N153&gt;0.2,"High","")))</f>
        <v/>
      </c>
    </row>
    <row r="154">
      <c r="A154" s="16" t="n"/>
      <c r="B154" s="17" t="n"/>
      <c r="C154" s="17" t="n"/>
      <c r="D154" s="18" t="n"/>
      <c r="E154" s="19" t="n"/>
      <c r="F154" s="20" t="n"/>
      <c r="G154" s="17" t="n"/>
      <c r="H154" s="21">
        <f>IF(OR($B154="",$E154=""),"",IF($B154&lt;&gt;$B153,$E154,IF($G153="Yes",$E154,N($H153)+$E154)))</f>
        <v/>
      </c>
      <c r="I154" s="22">
        <f>IF($B154="","",IF($B154&lt;&gt;$B153,"",IF($G153="Yes",IF($D153="","",$D153),$I153)))</f>
        <v/>
      </c>
      <c r="J154" s="22">
        <f>IF(OR($G154&lt;&gt;"Yes",$I154="",$D154=""),"",IF($D154-$I154&gt;0,$D154-$I154,""))</f>
        <v/>
      </c>
      <c r="K154" s="21">
        <f>IF($J154="","",$H154/$J154*100)</f>
        <v/>
      </c>
      <c r="L154" s="21">
        <f>IF($J154="","",$J154/$H154)</f>
        <v/>
      </c>
      <c r="M154" s="21">
        <f>IF($B154="","",IFERROR(SUMIFS($H$4:$H$1003,$B$4:$B$1003,$B154,$J$4:$J$1003,"&gt;0")/SUMIFS($J$4:$J$1003,$B$4:$B$1003,$B154)*100,""))</f>
        <v/>
      </c>
      <c r="N154" s="23">
        <f>IF(OR($K154="",$M154=""),"",$K154/$M154-1)</f>
        <v/>
      </c>
      <c r="O154" s="24">
        <f>IF($N154="","",IF($N154&gt;0.3,"Very high",IF($N154&gt;0.2,"High","")))</f>
        <v/>
      </c>
    </row>
    <row r="155">
      <c r="A155" s="16" t="n"/>
      <c r="B155" s="17" t="n"/>
      <c r="C155" s="17" t="n"/>
      <c r="D155" s="18" t="n"/>
      <c r="E155" s="19" t="n"/>
      <c r="F155" s="20" t="n"/>
      <c r="G155" s="17" t="n"/>
      <c r="H155" s="21">
        <f>IF(OR($B155="",$E155=""),"",IF($B155&lt;&gt;$B154,$E155,IF($G154="Yes",$E155,N($H154)+$E155)))</f>
        <v/>
      </c>
      <c r="I155" s="22">
        <f>IF($B155="","",IF($B155&lt;&gt;$B154,"",IF($G154="Yes",IF($D154="","",$D154),$I154)))</f>
        <v/>
      </c>
      <c r="J155" s="22">
        <f>IF(OR($G155&lt;&gt;"Yes",$I155="",$D155=""),"",IF($D155-$I155&gt;0,$D155-$I155,""))</f>
        <v/>
      </c>
      <c r="K155" s="21">
        <f>IF($J155="","",$H155/$J155*100)</f>
        <v/>
      </c>
      <c r="L155" s="21">
        <f>IF($J155="","",$J155/$H155)</f>
        <v/>
      </c>
      <c r="M155" s="21">
        <f>IF($B155="","",IFERROR(SUMIFS($H$4:$H$1003,$B$4:$B$1003,$B155,$J$4:$J$1003,"&gt;0")/SUMIFS($J$4:$J$1003,$B$4:$B$1003,$B155)*100,""))</f>
        <v/>
      </c>
      <c r="N155" s="23">
        <f>IF(OR($K155="",$M155=""),"",$K155/$M155-1)</f>
        <v/>
      </c>
      <c r="O155" s="24">
        <f>IF($N155="","",IF($N155&gt;0.3,"Very high",IF($N155&gt;0.2,"High","")))</f>
        <v/>
      </c>
    </row>
    <row r="156">
      <c r="A156" s="16" t="n"/>
      <c r="B156" s="17" t="n"/>
      <c r="C156" s="17" t="n"/>
      <c r="D156" s="18" t="n"/>
      <c r="E156" s="19" t="n"/>
      <c r="F156" s="20" t="n"/>
      <c r="G156" s="17" t="n"/>
      <c r="H156" s="21">
        <f>IF(OR($B156="",$E156=""),"",IF($B156&lt;&gt;$B155,$E156,IF($G155="Yes",$E156,N($H155)+$E156)))</f>
        <v/>
      </c>
      <c r="I156" s="22">
        <f>IF($B156="","",IF($B156&lt;&gt;$B155,"",IF($G155="Yes",IF($D155="","",$D155),$I155)))</f>
        <v/>
      </c>
      <c r="J156" s="22">
        <f>IF(OR($G156&lt;&gt;"Yes",$I156="",$D156=""),"",IF($D156-$I156&gt;0,$D156-$I156,""))</f>
        <v/>
      </c>
      <c r="K156" s="21">
        <f>IF($J156="","",$H156/$J156*100)</f>
        <v/>
      </c>
      <c r="L156" s="21">
        <f>IF($J156="","",$J156/$H156)</f>
        <v/>
      </c>
      <c r="M156" s="21">
        <f>IF($B156="","",IFERROR(SUMIFS($H$4:$H$1003,$B$4:$B$1003,$B156,$J$4:$J$1003,"&gt;0")/SUMIFS($J$4:$J$1003,$B$4:$B$1003,$B156)*100,""))</f>
        <v/>
      </c>
      <c r="N156" s="23">
        <f>IF(OR($K156="",$M156=""),"",$K156/$M156-1)</f>
        <v/>
      </c>
      <c r="O156" s="24">
        <f>IF($N156="","",IF($N156&gt;0.3,"Very high",IF($N156&gt;0.2,"High","")))</f>
        <v/>
      </c>
    </row>
    <row r="157">
      <c r="A157" s="16" t="n"/>
      <c r="B157" s="17" t="n"/>
      <c r="C157" s="17" t="n"/>
      <c r="D157" s="18" t="n"/>
      <c r="E157" s="19" t="n"/>
      <c r="F157" s="20" t="n"/>
      <c r="G157" s="17" t="n"/>
      <c r="H157" s="21">
        <f>IF(OR($B157="",$E157=""),"",IF($B157&lt;&gt;$B156,$E157,IF($G156="Yes",$E157,N($H156)+$E157)))</f>
        <v/>
      </c>
      <c r="I157" s="22">
        <f>IF($B157="","",IF($B157&lt;&gt;$B156,"",IF($G156="Yes",IF($D156="","",$D156),$I156)))</f>
        <v/>
      </c>
      <c r="J157" s="22">
        <f>IF(OR($G157&lt;&gt;"Yes",$I157="",$D157=""),"",IF($D157-$I157&gt;0,$D157-$I157,""))</f>
        <v/>
      </c>
      <c r="K157" s="21">
        <f>IF($J157="","",$H157/$J157*100)</f>
        <v/>
      </c>
      <c r="L157" s="21">
        <f>IF($J157="","",$J157/$H157)</f>
        <v/>
      </c>
      <c r="M157" s="21">
        <f>IF($B157="","",IFERROR(SUMIFS($H$4:$H$1003,$B$4:$B$1003,$B157,$J$4:$J$1003,"&gt;0")/SUMIFS($J$4:$J$1003,$B$4:$B$1003,$B157)*100,""))</f>
        <v/>
      </c>
      <c r="N157" s="23">
        <f>IF(OR($K157="",$M157=""),"",$K157/$M157-1)</f>
        <v/>
      </c>
      <c r="O157" s="24">
        <f>IF($N157="","",IF($N157&gt;0.3,"Very high",IF($N157&gt;0.2,"High","")))</f>
        <v/>
      </c>
    </row>
    <row r="158">
      <c r="A158" s="16" t="n"/>
      <c r="B158" s="17" t="n"/>
      <c r="C158" s="17" t="n"/>
      <c r="D158" s="18" t="n"/>
      <c r="E158" s="19" t="n"/>
      <c r="F158" s="20" t="n"/>
      <c r="G158" s="17" t="n"/>
      <c r="H158" s="21">
        <f>IF(OR($B158="",$E158=""),"",IF($B158&lt;&gt;$B157,$E158,IF($G157="Yes",$E158,N($H157)+$E158)))</f>
        <v/>
      </c>
      <c r="I158" s="22">
        <f>IF($B158="","",IF($B158&lt;&gt;$B157,"",IF($G157="Yes",IF($D157="","",$D157),$I157)))</f>
        <v/>
      </c>
      <c r="J158" s="22">
        <f>IF(OR($G158&lt;&gt;"Yes",$I158="",$D158=""),"",IF($D158-$I158&gt;0,$D158-$I158,""))</f>
        <v/>
      </c>
      <c r="K158" s="21">
        <f>IF($J158="","",$H158/$J158*100)</f>
        <v/>
      </c>
      <c r="L158" s="21">
        <f>IF($J158="","",$J158/$H158)</f>
        <v/>
      </c>
      <c r="M158" s="21">
        <f>IF($B158="","",IFERROR(SUMIFS($H$4:$H$1003,$B$4:$B$1003,$B158,$J$4:$J$1003,"&gt;0")/SUMIFS($J$4:$J$1003,$B$4:$B$1003,$B158)*100,""))</f>
        <v/>
      </c>
      <c r="N158" s="23">
        <f>IF(OR($K158="",$M158=""),"",$K158/$M158-1)</f>
        <v/>
      </c>
      <c r="O158" s="24">
        <f>IF($N158="","",IF($N158&gt;0.3,"Very high",IF($N158&gt;0.2,"High","")))</f>
        <v/>
      </c>
    </row>
    <row r="159">
      <c r="A159" s="16" t="n"/>
      <c r="B159" s="17" t="n"/>
      <c r="C159" s="17" t="n"/>
      <c r="D159" s="18" t="n"/>
      <c r="E159" s="19" t="n"/>
      <c r="F159" s="20" t="n"/>
      <c r="G159" s="17" t="n"/>
      <c r="H159" s="21">
        <f>IF(OR($B159="",$E159=""),"",IF($B159&lt;&gt;$B158,$E159,IF($G158="Yes",$E159,N($H158)+$E159)))</f>
        <v/>
      </c>
      <c r="I159" s="22">
        <f>IF($B159="","",IF($B159&lt;&gt;$B158,"",IF($G158="Yes",IF($D158="","",$D158),$I158)))</f>
        <v/>
      </c>
      <c r="J159" s="22">
        <f>IF(OR($G159&lt;&gt;"Yes",$I159="",$D159=""),"",IF($D159-$I159&gt;0,$D159-$I159,""))</f>
        <v/>
      </c>
      <c r="K159" s="21">
        <f>IF($J159="","",$H159/$J159*100)</f>
        <v/>
      </c>
      <c r="L159" s="21">
        <f>IF($J159="","",$J159/$H159)</f>
        <v/>
      </c>
      <c r="M159" s="21">
        <f>IF($B159="","",IFERROR(SUMIFS($H$4:$H$1003,$B$4:$B$1003,$B159,$J$4:$J$1003,"&gt;0")/SUMIFS($J$4:$J$1003,$B$4:$B$1003,$B159)*100,""))</f>
        <v/>
      </c>
      <c r="N159" s="23">
        <f>IF(OR($K159="",$M159=""),"",$K159/$M159-1)</f>
        <v/>
      </c>
      <c r="O159" s="24">
        <f>IF($N159="","",IF($N159&gt;0.3,"Very high",IF($N159&gt;0.2,"High","")))</f>
        <v/>
      </c>
    </row>
    <row r="160">
      <c r="A160" s="16" t="n"/>
      <c r="B160" s="17" t="n"/>
      <c r="C160" s="17" t="n"/>
      <c r="D160" s="18" t="n"/>
      <c r="E160" s="19" t="n"/>
      <c r="F160" s="20" t="n"/>
      <c r="G160" s="17" t="n"/>
      <c r="H160" s="21">
        <f>IF(OR($B160="",$E160=""),"",IF($B160&lt;&gt;$B159,$E160,IF($G159="Yes",$E160,N($H159)+$E160)))</f>
        <v/>
      </c>
      <c r="I160" s="22">
        <f>IF($B160="","",IF($B160&lt;&gt;$B159,"",IF($G159="Yes",IF($D159="","",$D159),$I159)))</f>
        <v/>
      </c>
      <c r="J160" s="22">
        <f>IF(OR($G160&lt;&gt;"Yes",$I160="",$D160=""),"",IF($D160-$I160&gt;0,$D160-$I160,""))</f>
        <v/>
      </c>
      <c r="K160" s="21">
        <f>IF($J160="","",$H160/$J160*100)</f>
        <v/>
      </c>
      <c r="L160" s="21">
        <f>IF($J160="","",$J160/$H160)</f>
        <v/>
      </c>
      <c r="M160" s="21">
        <f>IF($B160="","",IFERROR(SUMIFS($H$4:$H$1003,$B$4:$B$1003,$B160,$J$4:$J$1003,"&gt;0")/SUMIFS($J$4:$J$1003,$B$4:$B$1003,$B160)*100,""))</f>
        <v/>
      </c>
      <c r="N160" s="23">
        <f>IF(OR($K160="",$M160=""),"",$K160/$M160-1)</f>
        <v/>
      </c>
      <c r="O160" s="24">
        <f>IF($N160="","",IF($N160&gt;0.3,"Very high",IF($N160&gt;0.2,"High","")))</f>
        <v/>
      </c>
    </row>
    <row r="161">
      <c r="A161" s="16" t="n"/>
      <c r="B161" s="17" t="n"/>
      <c r="C161" s="17" t="n"/>
      <c r="D161" s="18" t="n"/>
      <c r="E161" s="19" t="n"/>
      <c r="F161" s="20" t="n"/>
      <c r="G161" s="17" t="n"/>
      <c r="H161" s="21">
        <f>IF(OR($B161="",$E161=""),"",IF($B161&lt;&gt;$B160,$E161,IF($G160="Yes",$E161,N($H160)+$E161)))</f>
        <v/>
      </c>
      <c r="I161" s="22">
        <f>IF($B161="","",IF($B161&lt;&gt;$B160,"",IF($G160="Yes",IF($D160="","",$D160),$I160)))</f>
        <v/>
      </c>
      <c r="J161" s="22">
        <f>IF(OR($G161&lt;&gt;"Yes",$I161="",$D161=""),"",IF($D161-$I161&gt;0,$D161-$I161,""))</f>
        <v/>
      </c>
      <c r="K161" s="21">
        <f>IF($J161="","",$H161/$J161*100)</f>
        <v/>
      </c>
      <c r="L161" s="21">
        <f>IF($J161="","",$J161/$H161)</f>
        <v/>
      </c>
      <c r="M161" s="21">
        <f>IF($B161="","",IFERROR(SUMIFS($H$4:$H$1003,$B$4:$B$1003,$B161,$J$4:$J$1003,"&gt;0")/SUMIFS($J$4:$J$1003,$B$4:$B$1003,$B161)*100,""))</f>
        <v/>
      </c>
      <c r="N161" s="23">
        <f>IF(OR($K161="",$M161=""),"",$K161/$M161-1)</f>
        <v/>
      </c>
      <c r="O161" s="24">
        <f>IF($N161="","",IF($N161&gt;0.3,"Very high",IF($N161&gt;0.2,"High","")))</f>
        <v/>
      </c>
    </row>
    <row r="162">
      <c r="A162" s="16" t="n"/>
      <c r="B162" s="17" t="n"/>
      <c r="C162" s="17" t="n"/>
      <c r="D162" s="18" t="n"/>
      <c r="E162" s="19" t="n"/>
      <c r="F162" s="20" t="n"/>
      <c r="G162" s="17" t="n"/>
      <c r="H162" s="21">
        <f>IF(OR($B162="",$E162=""),"",IF($B162&lt;&gt;$B161,$E162,IF($G161="Yes",$E162,N($H161)+$E162)))</f>
        <v/>
      </c>
      <c r="I162" s="22">
        <f>IF($B162="","",IF($B162&lt;&gt;$B161,"",IF($G161="Yes",IF($D161="","",$D161),$I161)))</f>
        <v/>
      </c>
      <c r="J162" s="22">
        <f>IF(OR($G162&lt;&gt;"Yes",$I162="",$D162=""),"",IF($D162-$I162&gt;0,$D162-$I162,""))</f>
        <v/>
      </c>
      <c r="K162" s="21">
        <f>IF($J162="","",$H162/$J162*100)</f>
        <v/>
      </c>
      <c r="L162" s="21">
        <f>IF($J162="","",$J162/$H162)</f>
        <v/>
      </c>
      <c r="M162" s="21">
        <f>IF($B162="","",IFERROR(SUMIFS($H$4:$H$1003,$B$4:$B$1003,$B162,$J$4:$J$1003,"&gt;0")/SUMIFS($J$4:$J$1003,$B$4:$B$1003,$B162)*100,""))</f>
        <v/>
      </c>
      <c r="N162" s="23">
        <f>IF(OR($K162="",$M162=""),"",$K162/$M162-1)</f>
        <v/>
      </c>
      <c r="O162" s="24">
        <f>IF($N162="","",IF($N162&gt;0.3,"Very high",IF($N162&gt;0.2,"High","")))</f>
        <v/>
      </c>
    </row>
    <row r="163">
      <c r="A163" s="16" t="n"/>
      <c r="B163" s="17" t="n"/>
      <c r="C163" s="17" t="n"/>
      <c r="D163" s="18" t="n"/>
      <c r="E163" s="19" t="n"/>
      <c r="F163" s="20" t="n"/>
      <c r="G163" s="17" t="n"/>
      <c r="H163" s="21">
        <f>IF(OR($B163="",$E163=""),"",IF($B163&lt;&gt;$B162,$E163,IF($G162="Yes",$E163,N($H162)+$E163)))</f>
        <v/>
      </c>
      <c r="I163" s="22">
        <f>IF($B163="","",IF($B163&lt;&gt;$B162,"",IF($G162="Yes",IF($D162="","",$D162),$I162)))</f>
        <v/>
      </c>
      <c r="J163" s="22">
        <f>IF(OR($G163&lt;&gt;"Yes",$I163="",$D163=""),"",IF($D163-$I163&gt;0,$D163-$I163,""))</f>
        <v/>
      </c>
      <c r="K163" s="21">
        <f>IF($J163="","",$H163/$J163*100)</f>
        <v/>
      </c>
      <c r="L163" s="21">
        <f>IF($J163="","",$J163/$H163)</f>
        <v/>
      </c>
      <c r="M163" s="21">
        <f>IF($B163="","",IFERROR(SUMIFS($H$4:$H$1003,$B$4:$B$1003,$B163,$J$4:$J$1003,"&gt;0")/SUMIFS($J$4:$J$1003,$B$4:$B$1003,$B163)*100,""))</f>
        <v/>
      </c>
      <c r="N163" s="23">
        <f>IF(OR($K163="",$M163=""),"",$K163/$M163-1)</f>
        <v/>
      </c>
      <c r="O163" s="24">
        <f>IF($N163="","",IF($N163&gt;0.3,"Very high",IF($N163&gt;0.2,"High","")))</f>
        <v/>
      </c>
    </row>
    <row r="164">
      <c r="A164" s="16" t="n"/>
      <c r="B164" s="17" t="n"/>
      <c r="C164" s="17" t="n"/>
      <c r="D164" s="18" t="n"/>
      <c r="E164" s="19" t="n"/>
      <c r="F164" s="20" t="n"/>
      <c r="G164" s="17" t="n"/>
      <c r="H164" s="21">
        <f>IF(OR($B164="",$E164=""),"",IF($B164&lt;&gt;$B163,$E164,IF($G163="Yes",$E164,N($H163)+$E164)))</f>
        <v/>
      </c>
      <c r="I164" s="22">
        <f>IF($B164="","",IF($B164&lt;&gt;$B163,"",IF($G163="Yes",IF($D163="","",$D163),$I163)))</f>
        <v/>
      </c>
      <c r="J164" s="22">
        <f>IF(OR($G164&lt;&gt;"Yes",$I164="",$D164=""),"",IF($D164-$I164&gt;0,$D164-$I164,""))</f>
        <v/>
      </c>
      <c r="K164" s="21">
        <f>IF($J164="","",$H164/$J164*100)</f>
        <v/>
      </c>
      <c r="L164" s="21">
        <f>IF($J164="","",$J164/$H164)</f>
        <v/>
      </c>
      <c r="M164" s="21">
        <f>IF($B164="","",IFERROR(SUMIFS($H$4:$H$1003,$B$4:$B$1003,$B164,$J$4:$J$1003,"&gt;0")/SUMIFS($J$4:$J$1003,$B$4:$B$1003,$B164)*100,""))</f>
        <v/>
      </c>
      <c r="N164" s="23">
        <f>IF(OR($K164="",$M164=""),"",$K164/$M164-1)</f>
        <v/>
      </c>
      <c r="O164" s="24">
        <f>IF($N164="","",IF($N164&gt;0.3,"Very high",IF($N164&gt;0.2,"High","")))</f>
        <v/>
      </c>
    </row>
    <row r="165">
      <c r="A165" s="16" t="n"/>
      <c r="B165" s="17" t="n"/>
      <c r="C165" s="17" t="n"/>
      <c r="D165" s="18" t="n"/>
      <c r="E165" s="19" t="n"/>
      <c r="F165" s="20" t="n"/>
      <c r="G165" s="17" t="n"/>
      <c r="H165" s="21">
        <f>IF(OR($B165="",$E165=""),"",IF($B165&lt;&gt;$B164,$E165,IF($G164="Yes",$E165,N($H164)+$E165)))</f>
        <v/>
      </c>
      <c r="I165" s="22">
        <f>IF($B165="","",IF($B165&lt;&gt;$B164,"",IF($G164="Yes",IF($D164="","",$D164),$I164)))</f>
        <v/>
      </c>
      <c r="J165" s="22">
        <f>IF(OR($G165&lt;&gt;"Yes",$I165="",$D165=""),"",IF($D165-$I165&gt;0,$D165-$I165,""))</f>
        <v/>
      </c>
      <c r="K165" s="21">
        <f>IF($J165="","",$H165/$J165*100)</f>
        <v/>
      </c>
      <c r="L165" s="21">
        <f>IF($J165="","",$J165/$H165)</f>
        <v/>
      </c>
      <c r="M165" s="21">
        <f>IF($B165="","",IFERROR(SUMIFS($H$4:$H$1003,$B$4:$B$1003,$B165,$J$4:$J$1003,"&gt;0")/SUMIFS($J$4:$J$1003,$B$4:$B$1003,$B165)*100,""))</f>
        <v/>
      </c>
      <c r="N165" s="23">
        <f>IF(OR($K165="",$M165=""),"",$K165/$M165-1)</f>
        <v/>
      </c>
      <c r="O165" s="24">
        <f>IF($N165="","",IF($N165&gt;0.3,"Very high",IF($N165&gt;0.2,"High","")))</f>
        <v/>
      </c>
    </row>
    <row r="166">
      <c r="A166" s="16" t="n"/>
      <c r="B166" s="17" t="n"/>
      <c r="C166" s="17" t="n"/>
      <c r="D166" s="18" t="n"/>
      <c r="E166" s="19" t="n"/>
      <c r="F166" s="20" t="n"/>
      <c r="G166" s="17" t="n"/>
      <c r="H166" s="21">
        <f>IF(OR($B166="",$E166=""),"",IF($B166&lt;&gt;$B165,$E166,IF($G165="Yes",$E166,N($H165)+$E166)))</f>
        <v/>
      </c>
      <c r="I166" s="22">
        <f>IF($B166="","",IF($B166&lt;&gt;$B165,"",IF($G165="Yes",IF($D165="","",$D165),$I165)))</f>
        <v/>
      </c>
      <c r="J166" s="22">
        <f>IF(OR($G166&lt;&gt;"Yes",$I166="",$D166=""),"",IF($D166-$I166&gt;0,$D166-$I166,""))</f>
        <v/>
      </c>
      <c r="K166" s="21">
        <f>IF($J166="","",$H166/$J166*100)</f>
        <v/>
      </c>
      <c r="L166" s="21">
        <f>IF($J166="","",$J166/$H166)</f>
        <v/>
      </c>
      <c r="M166" s="21">
        <f>IF($B166="","",IFERROR(SUMIFS($H$4:$H$1003,$B$4:$B$1003,$B166,$J$4:$J$1003,"&gt;0")/SUMIFS($J$4:$J$1003,$B$4:$B$1003,$B166)*100,""))</f>
        <v/>
      </c>
      <c r="N166" s="23">
        <f>IF(OR($K166="",$M166=""),"",$K166/$M166-1)</f>
        <v/>
      </c>
      <c r="O166" s="24">
        <f>IF($N166="","",IF($N166&gt;0.3,"Very high",IF($N166&gt;0.2,"High","")))</f>
        <v/>
      </c>
    </row>
    <row r="167">
      <c r="A167" s="16" t="n"/>
      <c r="B167" s="17" t="n"/>
      <c r="C167" s="17" t="n"/>
      <c r="D167" s="18" t="n"/>
      <c r="E167" s="19" t="n"/>
      <c r="F167" s="20" t="n"/>
      <c r="G167" s="17" t="n"/>
      <c r="H167" s="21">
        <f>IF(OR($B167="",$E167=""),"",IF($B167&lt;&gt;$B166,$E167,IF($G166="Yes",$E167,N($H166)+$E167)))</f>
        <v/>
      </c>
      <c r="I167" s="22">
        <f>IF($B167="","",IF($B167&lt;&gt;$B166,"",IF($G166="Yes",IF($D166="","",$D166),$I166)))</f>
        <v/>
      </c>
      <c r="J167" s="22">
        <f>IF(OR($G167&lt;&gt;"Yes",$I167="",$D167=""),"",IF($D167-$I167&gt;0,$D167-$I167,""))</f>
        <v/>
      </c>
      <c r="K167" s="21">
        <f>IF($J167="","",$H167/$J167*100)</f>
        <v/>
      </c>
      <c r="L167" s="21">
        <f>IF($J167="","",$J167/$H167)</f>
        <v/>
      </c>
      <c r="M167" s="21">
        <f>IF($B167="","",IFERROR(SUMIFS($H$4:$H$1003,$B$4:$B$1003,$B167,$J$4:$J$1003,"&gt;0")/SUMIFS($J$4:$J$1003,$B$4:$B$1003,$B167)*100,""))</f>
        <v/>
      </c>
      <c r="N167" s="23">
        <f>IF(OR($K167="",$M167=""),"",$K167/$M167-1)</f>
        <v/>
      </c>
      <c r="O167" s="24">
        <f>IF($N167="","",IF($N167&gt;0.3,"Very high",IF($N167&gt;0.2,"High","")))</f>
        <v/>
      </c>
    </row>
    <row r="168">
      <c r="A168" s="16" t="n"/>
      <c r="B168" s="17" t="n"/>
      <c r="C168" s="17" t="n"/>
      <c r="D168" s="18" t="n"/>
      <c r="E168" s="19" t="n"/>
      <c r="F168" s="20" t="n"/>
      <c r="G168" s="17" t="n"/>
      <c r="H168" s="21">
        <f>IF(OR($B168="",$E168=""),"",IF($B168&lt;&gt;$B167,$E168,IF($G167="Yes",$E168,N($H167)+$E168)))</f>
        <v/>
      </c>
      <c r="I168" s="22">
        <f>IF($B168="","",IF($B168&lt;&gt;$B167,"",IF($G167="Yes",IF($D167="","",$D167),$I167)))</f>
        <v/>
      </c>
      <c r="J168" s="22">
        <f>IF(OR($G168&lt;&gt;"Yes",$I168="",$D168=""),"",IF($D168-$I168&gt;0,$D168-$I168,""))</f>
        <v/>
      </c>
      <c r="K168" s="21">
        <f>IF($J168="","",$H168/$J168*100)</f>
        <v/>
      </c>
      <c r="L168" s="21">
        <f>IF($J168="","",$J168/$H168)</f>
        <v/>
      </c>
      <c r="M168" s="21">
        <f>IF($B168="","",IFERROR(SUMIFS($H$4:$H$1003,$B$4:$B$1003,$B168,$J$4:$J$1003,"&gt;0")/SUMIFS($J$4:$J$1003,$B$4:$B$1003,$B168)*100,""))</f>
        <v/>
      </c>
      <c r="N168" s="23">
        <f>IF(OR($K168="",$M168=""),"",$K168/$M168-1)</f>
        <v/>
      </c>
      <c r="O168" s="24">
        <f>IF($N168="","",IF($N168&gt;0.3,"Very high",IF($N168&gt;0.2,"High","")))</f>
        <v/>
      </c>
    </row>
    <row r="169">
      <c r="A169" s="16" t="n"/>
      <c r="B169" s="17" t="n"/>
      <c r="C169" s="17" t="n"/>
      <c r="D169" s="18" t="n"/>
      <c r="E169" s="19" t="n"/>
      <c r="F169" s="20" t="n"/>
      <c r="G169" s="17" t="n"/>
      <c r="H169" s="21">
        <f>IF(OR($B169="",$E169=""),"",IF($B169&lt;&gt;$B168,$E169,IF($G168="Yes",$E169,N($H168)+$E169)))</f>
        <v/>
      </c>
      <c r="I169" s="22">
        <f>IF($B169="","",IF($B169&lt;&gt;$B168,"",IF($G168="Yes",IF($D168="","",$D168),$I168)))</f>
        <v/>
      </c>
      <c r="J169" s="22">
        <f>IF(OR($G169&lt;&gt;"Yes",$I169="",$D169=""),"",IF($D169-$I169&gt;0,$D169-$I169,""))</f>
        <v/>
      </c>
      <c r="K169" s="21">
        <f>IF($J169="","",$H169/$J169*100)</f>
        <v/>
      </c>
      <c r="L169" s="21">
        <f>IF($J169="","",$J169/$H169)</f>
        <v/>
      </c>
      <c r="M169" s="21">
        <f>IF($B169="","",IFERROR(SUMIFS($H$4:$H$1003,$B$4:$B$1003,$B169,$J$4:$J$1003,"&gt;0")/SUMIFS($J$4:$J$1003,$B$4:$B$1003,$B169)*100,""))</f>
        <v/>
      </c>
      <c r="N169" s="23">
        <f>IF(OR($K169="",$M169=""),"",$K169/$M169-1)</f>
        <v/>
      </c>
      <c r="O169" s="24">
        <f>IF($N169="","",IF($N169&gt;0.3,"Very high",IF($N169&gt;0.2,"High","")))</f>
        <v/>
      </c>
    </row>
    <row r="170">
      <c r="A170" s="16" t="n"/>
      <c r="B170" s="17" t="n"/>
      <c r="C170" s="17" t="n"/>
      <c r="D170" s="18" t="n"/>
      <c r="E170" s="19" t="n"/>
      <c r="F170" s="20" t="n"/>
      <c r="G170" s="17" t="n"/>
      <c r="H170" s="21">
        <f>IF(OR($B170="",$E170=""),"",IF($B170&lt;&gt;$B169,$E170,IF($G169="Yes",$E170,N($H169)+$E170)))</f>
        <v/>
      </c>
      <c r="I170" s="22">
        <f>IF($B170="","",IF($B170&lt;&gt;$B169,"",IF($G169="Yes",IF($D169="","",$D169),$I169)))</f>
        <v/>
      </c>
      <c r="J170" s="22">
        <f>IF(OR($G170&lt;&gt;"Yes",$I170="",$D170=""),"",IF($D170-$I170&gt;0,$D170-$I170,""))</f>
        <v/>
      </c>
      <c r="K170" s="21">
        <f>IF($J170="","",$H170/$J170*100)</f>
        <v/>
      </c>
      <c r="L170" s="21">
        <f>IF($J170="","",$J170/$H170)</f>
        <v/>
      </c>
      <c r="M170" s="21">
        <f>IF($B170="","",IFERROR(SUMIFS($H$4:$H$1003,$B$4:$B$1003,$B170,$J$4:$J$1003,"&gt;0")/SUMIFS($J$4:$J$1003,$B$4:$B$1003,$B170)*100,""))</f>
        <v/>
      </c>
      <c r="N170" s="23">
        <f>IF(OR($K170="",$M170=""),"",$K170/$M170-1)</f>
        <v/>
      </c>
      <c r="O170" s="24">
        <f>IF($N170="","",IF($N170&gt;0.3,"Very high",IF($N170&gt;0.2,"High","")))</f>
        <v/>
      </c>
    </row>
    <row r="171">
      <c r="A171" s="16" t="n"/>
      <c r="B171" s="17" t="n"/>
      <c r="C171" s="17" t="n"/>
      <c r="D171" s="18" t="n"/>
      <c r="E171" s="19" t="n"/>
      <c r="F171" s="20" t="n"/>
      <c r="G171" s="17" t="n"/>
      <c r="H171" s="21">
        <f>IF(OR($B171="",$E171=""),"",IF($B171&lt;&gt;$B170,$E171,IF($G170="Yes",$E171,N($H170)+$E171)))</f>
        <v/>
      </c>
      <c r="I171" s="22">
        <f>IF($B171="","",IF($B171&lt;&gt;$B170,"",IF($G170="Yes",IF($D170="","",$D170),$I170)))</f>
        <v/>
      </c>
      <c r="J171" s="22">
        <f>IF(OR($G171&lt;&gt;"Yes",$I171="",$D171=""),"",IF($D171-$I171&gt;0,$D171-$I171,""))</f>
        <v/>
      </c>
      <c r="K171" s="21">
        <f>IF($J171="","",$H171/$J171*100)</f>
        <v/>
      </c>
      <c r="L171" s="21">
        <f>IF($J171="","",$J171/$H171)</f>
        <v/>
      </c>
      <c r="M171" s="21">
        <f>IF($B171="","",IFERROR(SUMIFS($H$4:$H$1003,$B$4:$B$1003,$B171,$J$4:$J$1003,"&gt;0")/SUMIFS($J$4:$J$1003,$B$4:$B$1003,$B171)*100,""))</f>
        <v/>
      </c>
      <c r="N171" s="23">
        <f>IF(OR($K171="",$M171=""),"",$K171/$M171-1)</f>
        <v/>
      </c>
      <c r="O171" s="24">
        <f>IF($N171="","",IF($N171&gt;0.3,"Very high",IF($N171&gt;0.2,"High","")))</f>
        <v/>
      </c>
    </row>
    <row r="172">
      <c r="A172" s="16" t="n"/>
      <c r="B172" s="17" t="n"/>
      <c r="C172" s="17" t="n"/>
      <c r="D172" s="18" t="n"/>
      <c r="E172" s="19" t="n"/>
      <c r="F172" s="20" t="n"/>
      <c r="G172" s="17" t="n"/>
      <c r="H172" s="21">
        <f>IF(OR($B172="",$E172=""),"",IF($B172&lt;&gt;$B171,$E172,IF($G171="Yes",$E172,N($H171)+$E172)))</f>
        <v/>
      </c>
      <c r="I172" s="22">
        <f>IF($B172="","",IF($B172&lt;&gt;$B171,"",IF($G171="Yes",IF($D171="","",$D171),$I171)))</f>
        <v/>
      </c>
      <c r="J172" s="22">
        <f>IF(OR($G172&lt;&gt;"Yes",$I172="",$D172=""),"",IF($D172-$I172&gt;0,$D172-$I172,""))</f>
        <v/>
      </c>
      <c r="K172" s="21">
        <f>IF($J172="","",$H172/$J172*100)</f>
        <v/>
      </c>
      <c r="L172" s="21">
        <f>IF($J172="","",$J172/$H172)</f>
        <v/>
      </c>
      <c r="M172" s="21">
        <f>IF($B172="","",IFERROR(SUMIFS($H$4:$H$1003,$B$4:$B$1003,$B172,$J$4:$J$1003,"&gt;0")/SUMIFS($J$4:$J$1003,$B$4:$B$1003,$B172)*100,""))</f>
        <v/>
      </c>
      <c r="N172" s="23">
        <f>IF(OR($K172="",$M172=""),"",$K172/$M172-1)</f>
        <v/>
      </c>
      <c r="O172" s="24">
        <f>IF($N172="","",IF($N172&gt;0.3,"Very high",IF($N172&gt;0.2,"High","")))</f>
        <v/>
      </c>
    </row>
    <row r="173">
      <c r="A173" s="16" t="n"/>
      <c r="B173" s="17" t="n"/>
      <c r="C173" s="17" t="n"/>
      <c r="D173" s="18" t="n"/>
      <c r="E173" s="19" t="n"/>
      <c r="F173" s="20" t="n"/>
      <c r="G173" s="17" t="n"/>
      <c r="H173" s="21">
        <f>IF(OR($B173="",$E173=""),"",IF($B173&lt;&gt;$B172,$E173,IF($G172="Yes",$E173,N($H172)+$E173)))</f>
        <v/>
      </c>
      <c r="I173" s="22">
        <f>IF($B173="","",IF($B173&lt;&gt;$B172,"",IF($G172="Yes",IF($D172="","",$D172),$I172)))</f>
        <v/>
      </c>
      <c r="J173" s="22">
        <f>IF(OR($G173&lt;&gt;"Yes",$I173="",$D173=""),"",IF($D173-$I173&gt;0,$D173-$I173,""))</f>
        <v/>
      </c>
      <c r="K173" s="21">
        <f>IF($J173="","",$H173/$J173*100)</f>
        <v/>
      </c>
      <c r="L173" s="21">
        <f>IF($J173="","",$J173/$H173)</f>
        <v/>
      </c>
      <c r="M173" s="21">
        <f>IF($B173="","",IFERROR(SUMIFS($H$4:$H$1003,$B$4:$B$1003,$B173,$J$4:$J$1003,"&gt;0")/SUMIFS($J$4:$J$1003,$B$4:$B$1003,$B173)*100,""))</f>
        <v/>
      </c>
      <c r="N173" s="23">
        <f>IF(OR($K173="",$M173=""),"",$K173/$M173-1)</f>
        <v/>
      </c>
      <c r="O173" s="24">
        <f>IF($N173="","",IF($N173&gt;0.3,"Very high",IF($N173&gt;0.2,"High","")))</f>
        <v/>
      </c>
    </row>
    <row r="174">
      <c r="A174" s="16" t="n"/>
      <c r="B174" s="17" t="n"/>
      <c r="C174" s="17" t="n"/>
      <c r="D174" s="18" t="n"/>
      <c r="E174" s="19" t="n"/>
      <c r="F174" s="20" t="n"/>
      <c r="G174" s="17" t="n"/>
      <c r="H174" s="21">
        <f>IF(OR($B174="",$E174=""),"",IF($B174&lt;&gt;$B173,$E174,IF($G173="Yes",$E174,N($H173)+$E174)))</f>
        <v/>
      </c>
      <c r="I174" s="22">
        <f>IF($B174="","",IF($B174&lt;&gt;$B173,"",IF($G173="Yes",IF($D173="","",$D173),$I173)))</f>
        <v/>
      </c>
      <c r="J174" s="22">
        <f>IF(OR($G174&lt;&gt;"Yes",$I174="",$D174=""),"",IF($D174-$I174&gt;0,$D174-$I174,""))</f>
        <v/>
      </c>
      <c r="K174" s="21">
        <f>IF($J174="","",$H174/$J174*100)</f>
        <v/>
      </c>
      <c r="L174" s="21">
        <f>IF($J174="","",$J174/$H174)</f>
        <v/>
      </c>
      <c r="M174" s="21">
        <f>IF($B174="","",IFERROR(SUMIFS($H$4:$H$1003,$B$4:$B$1003,$B174,$J$4:$J$1003,"&gt;0")/SUMIFS($J$4:$J$1003,$B$4:$B$1003,$B174)*100,""))</f>
        <v/>
      </c>
      <c r="N174" s="23">
        <f>IF(OR($K174="",$M174=""),"",$K174/$M174-1)</f>
        <v/>
      </c>
      <c r="O174" s="24">
        <f>IF($N174="","",IF($N174&gt;0.3,"Very high",IF($N174&gt;0.2,"High","")))</f>
        <v/>
      </c>
    </row>
    <row r="175">
      <c r="A175" s="16" t="n"/>
      <c r="B175" s="17" t="n"/>
      <c r="C175" s="17" t="n"/>
      <c r="D175" s="18" t="n"/>
      <c r="E175" s="19" t="n"/>
      <c r="F175" s="20" t="n"/>
      <c r="G175" s="17" t="n"/>
      <c r="H175" s="21">
        <f>IF(OR($B175="",$E175=""),"",IF($B175&lt;&gt;$B174,$E175,IF($G174="Yes",$E175,N($H174)+$E175)))</f>
        <v/>
      </c>
      <c r="I175" s="22">
        <f>IF($B175="","",IF($B175&lt;&gt;$B174,"",IF($G174="Yes",IF($D174="","",$D174),$I174)))</f>
        <v/>
      </c>
      <c r="J175" s="22">
        <f>IF(OR($G175&lt;&gt;"Yes",$I175="",$D175=""),"",IF($D175-$I175&gt;0,$D175-$I175,""))</f>
        <v/>
      </c>
      <c r="K175" s="21">
        <f>IF($J175="","",$H175/$J175*100)</f>
        <v/>
      </c>
      <c r="L175" s="21">
        <f>IF($J175="","",$J175/$H175)</f>
        <v/>
      </c>
      <c r="M175" s="21">
        <f>IF($B175="","",IFERROR(SUMIFS($H$4:$H$1003,$B$4:$B$1003,$B175,$J$4:$J$1003,"&gt;0")/SUMIFS($J$4:$J$1003,$B$4:$B$1003,$B175)*100,""))</f>
        <v/>
      </c>
      <c r="N175" s="23">
        <f>IF(OR($K175="",$M175=""),"",$K175/$M175-1)</f>
        <v/>
      </c>
      <c r="O175" s="24">
        <f>IF($N175="","",IF($N175&gt;0.3,"Very high",IF($N175&gt;0.2,"High","")))</f>
        <v/>
      </c>
    </row>
    <row r="176">
      <c r="A176" s="16" t="n"/>
      <c r="B176" s="17" t="n"/>
      <c r="C176" s="17" t="n"/>
      <c r="D176" s="18" t="n"/>
      <c r="E176" s="19" t="n"/>
      <c r="F176" s="20" t="n"/>
      <c r="G176" s="17" t="n"/>
      <c r="H176" s="21">
        <f>IF(OR($B176="",$E176=""),"",IF($B176&lt;&gt;$B175,$E176,IF($G175="Yes",$E176,N($H175)+$E176)))</f>
        <v/>
      </c>
      <c r="I176" s="22">
        <f>IF($B176="","",IF($B176&lt;&gt;$B175,"",IF($G175="Yes",IF($D175="","",$D175),$I175)))</f>
        <v/>
      </c>
      <c r="J176" s="22">
        <f>IF(OR($G176&lt;&gt;"Yes",$I176="",$D176=""),"",IF($D176-$I176&gt;0,$D176-$I176,""))</f>
        <v/>
      </c>
      <c r="K176" s="21">
        <f>IF($J176="","",$H176/$J176*100)</f>
        <v/>
      </c>
      <c r="L176" s="21">
        <f>IF($J176="","",$J176/$H176)</f>
        <v/>
      </c>
      <c r="M176" s="21">
        <f>IF($B176="","",IFERROR(SUMIFS($H$4:$H$1003,$B$4:$B$1003,$B176,$J$4:$J$1003,"&gt;0")/SUMIFS($J$4:$J$1003,$B$4:$B$1003,$B176)*100,""))</f>
        <v/>
      </c>
      <c r="N176" s="23">
        <f>IF(OR($K176="",$M176=""),"",$K176/$M176-1)</f>
        <v/>
      </c>
      <c r="O176" s="24">
        <f>IF($N176="","",IF($N176&gt;0.3,"Very high",IF($N176&gt;0.2,"High","")))</f>
        <v/>
      </c>
    </row>
    <row r="177">
      <c r="A177" s="16" t="n"/>
      <c r="B177" s="17" t="n"/>
      <c r="C177" s="17" t="n"/>
      <c r="D177" s="18" t="n"/>
      <c r="E177" s="19" t="n"/>
      <c r="F177" s="20" t="n"/>
      <c r="G177" s="17" t="n"/>
      <c r="H177" s="21">
        <f>IF(OR($B177="",$E177=""),"",IF($B177&lt;&gt;$B176,$E177,IF($G176="Yes",$E177,N($H176)+$E177)))</f>
        <v/>
      </c>
      <c r="I177" s="22">
        <f>IF($B177="","",IF($B177&lt;&gt;$B176,"",IF($G176="Yes",IF($D176="","",$D176),$I176)))</f>
        <v/>
      </c>
      <c r="J177" s="22">
        <f>IF(OR($G177&lt;&gt;"Yes",$I177="",$D177=""),"",IF($D177-$I177&gt;0,$D177-$I177,""))</f>
        <v/>
      </c>
      <c r="K177" s="21">
        <f>IF($J177="","",$H177/$J177*100)</f>
        <v/>
      </c>
      <c r="L177" s="21">
        <f>IF($J177="","",$J177/$H177)</f>
        <v/>
      </c>
      <c r="M177" s="21">
        <f>IF($B177="","",IFERROR(SUMIFS($H$4:$H$1003,$B$4:$B$1003,$B177,$J$4:$J$1003,"&gt;0")/SUMIFS($J$4:$J$1003,$B$4:$B$1003,$B177)*100,""))</f>
        <v/>
      </c>
      <c r="N177" s="23">
        <f>IF(OR($K177="",$M177=""),"",$K177/$M177-1)</f>
        <v/>
      </c>
      <c r="O177" s="24">
        <f>IF($N177="","",IF($N177&gt;0.3,"Very high",IF($N177&gt;0.2,"High","")))</f>
        <v/>
      </c>
    </row>
    <row r="178">
      <c r="A178" s="16" t="n"/>
      <c r="B178" s="17" t="n"/>
      <c r="C178" s="17" t="n"/>
      <c r="D178" s="18" t="n"/>
      <c r="E178" s="19" t="n"/>
      <c r="F178" s="20" t="n"/>
      <c r="G178" s="17" t="n"/>
      <c r="H178" s="21">
        <f>IF(OR($B178="",$E178=""),"",IF($B178&lt;&gt;$B177,$E178,IF($G177="Yes",$E178,N($H177)+$E178)))</f>
        <v/>
      </c>
      <c r="I178" s="22">
        <f>IF($B178="","",IF($B178&lt;&gt;$B177,"",IF($G177="Yes",IF($D177="","",$D177),$I177)))</f>
        <v/>
      </c>
      <c r="J178" s="22">
        <f>IF(OR($G178&lt;&gt;"Yes",$I178="",$D178=""),"",IF($D178-$I178&gt;0,$D178-$I178,""))</f>
        <v/>
      </c>
      <c r="K178" s="21">
        <f>IF($J178="","",$H178/$J178*100)</f>
        <v/>
      </c>
      <c r="L178" s="21">
        <f>IF($J178="","",$J178/$H178)</f>
        <v/>
      </c>
      <c r="M178" s="21">
        <f>IF($B178="","",IFERROR(SUMIFS($H$4:$H$1003,$B$4:$B$1003,$B178,$J$4:$J$1003,"&gt;0")/SUMIFS($J$4:$J$1003,$B$4:$B$1003,$B178)*100,""))</f>
        <v/>
      </c>
      <c r="N178" s="23">
        <f>IF(OR($K178="",$M178=""),"",$K178/$M178-1)</f>
        <v/>
      </c>
      <c r="O178" s="24">
        <f>IF($N178="","",IF($N178&gt;0.3,"Very high",IF($N178&gt;0.2,"High","")))</f>
        <v/>
      </c>
    </row>
    <row r="179">
      <c r="A179" s="16" t="n"/>
      <c r="B179" s="17" t="n"/>
      <c r="C179" s="17" t="n"/>
      <c r="D179" s="18" t="n"/>
      <c r="E179" s="19" t="n"/>
      <c r="F179" s="20" t="n"/>
      <c r="G179" s="17" t="n"/>
      <c r="H179" s="21">
        <f>IF(OR($B179="",$E179=""),"",IF($B179&lt;&gt;$B178,$E179,IF($G178="Yes",$E179,N($H178)+$E179)))</f>
        <v/>
      </c>
      <c r="I179" s="22">
        <f>IF($B179="","",IF($B179&lt;&gt;$B178,"",IF($G178="Yes",IF($D178="","",$D178),$I178)))</f>
        <v/>
      </c>
      <c r="J179" s="22">
        <f>IF(OR($G179&lt;&gt;"Yes",$I179="",$D179=""),"",IF($D179-$I179&gt;0,$D179-$I179,""))</f>
        <v/>
      </c>
      <c r="K179" s="21">
        <f>IF($J179="","",$H179/$J179*100)</f>
        <v/>
      </c>
      <c r="L179" s="21">
        <f>IF($J179="","",$J179/$H179)</f>
        <v/>
      </c>
      <c r="M179" s="21">
        <f>IF($B179="","",IFERROR(SUMIFS($H$4:$H$1003,$B$4:$B$1003,$B179,$J$4:$J$1003,"&gt;0")/SUMIFS($J$4:$J$1003,$B$4:$B$1003,$B179)*100,""))</f>
        <v/>
      </c>
      <c r="N179" s="23">
        <f>IF(OR($K179="",$M179=""),"",$K179/$M179-1)</f>
        <v/>
      </c>
      <c r="O179" s="24">
        <f>IF($N179="","",IF($N179&gt;0.3,"Very high",IF($N179&gt;0.2,"High","")))</f>
        <v/>
      </c>
    </row>
    <row r="180">
      <c r="A180" s="16" t="n"/>
      <c r="B180" s="17" t="n"/>
      <c r="C180" s="17" t="n"/>
      <c r="D180" s="18" t="n"/>
      <c r="E180" s="19" t="n"/>
      <c r="F180" s="20" t="n"/>
      <c r="G180" s="17" t="n"/>
      <c r="H180" s="21">
        <f>IF(OR($B180="",$E180=""),"",IF($B180&lt;&gt;$B179,$E180,IF($G179="Yes",$E180,N($H179)+$E180)))</f>
        <v/>
      </c>
      <c r="I180" s="22">
        <f>IF($B180="","",IF($B180&lt;&gt;$B179,"",IF($G179="Yes",IF($D179="","",$D179),$I179)))</f>
        <v/>
      </c>
      <c r="J180" s="22">
        <f>IF(OR($G180&lt;&gt;"Yes",$I180="",$D180=""),"",IF($D180-$I180&gt;0,$D180-$I180,""))</f>
        <v/>
      </c>
      <c r="K180" s="21">
        <f>IF($J180="","",$H180/$J180*100)</f>
        <v/>
      </c>
      <c r="L180" s="21">
        <f>IF($J180="","",$J180/$H180)</f>
        <v/>
      </c>
      <c r="M180" s="21">
        <f>IF($B180="","",IFERROR(SUMIFS($H$4:$H$1003,$B$4:$B$1003,$B180,$J$4:$J$1003,"&gt;0")/SUMIFS($J$4:$J$1003,$B$4:$B$1003,$B180)*100,""))</f>
        <v/>
      </c>
      <c r="N180" s="23">
        <f>IF(OR($K180="",$M180=""),"",$K180/$M180-1)</f>
        <v/>
      </c>
      <c r="O180" s="24">
        <f>IF($N180="","",IF($N180&gt;0.3,"Very high",IF($N180&gt;0.2,"High","")))</f>
        <v/>
      </c>
    </row>
    <row r="181">
      <c r="A181" s="16" t="n"/>
      <c r="B181" s="17" t="n"/>
      <c r="C181" s="17" t="n"/>
      <c r="D181" s="18" t="n"/>
      <c r="E181" s="19" t="n"/>
      <c r="F181" s="20" t="n"/>
      <c r="G181" s="17" t="n"/>
      <c r="H181" s="21">
        <f>IF(OR($B181="",$E181=""),"",IF($B181&lt;&gt;$B180,$E181,IF($G180="Yes",$E181,N($H180)+$E181)))</f>
        <v/>
      </c>
      <c r="I181" s="22">
        <f>IF($B181="","",IF($B181&lt;&gt;$B180,"",IF($G180="Yes",IF($D180="","",$D180),$I180)))</f>
        <v/>
      </c>
      <c r="J181" s="22">
        <f>IF(OR($G181&lt;&gt;"Yes",$I181="",$D181=""),"",IF($D181-$I181&gt;0,$D181-$I181,""))</f>
        <v/>
      </c>
      <c r="K181" s="21">
        <f>IF($J181="","",$H181/$J181*100)</f>
        <v/>
      </c>
      <c r="L181" s="21">
        <f>IF($J181="","",$J181/$H181)</f>
        <v/>
      </c>
      <c r="M181" s="21">
        <f>IF($B181="","",IFERROR(SUMIFS($H$4:$H$1003,$B$4:$B$1003,$B181,$J$4:$J$1003,"&gt;0")/SUMIFS($J$4:$J$1003,$B$4:$B$1003,$B181)*100,""))</f>
        <v/>
      </c>
      <c r="N181" s="23">
        <f>IF(OR($K181="",$M181=""),"",$K181/$M181-1)</f>
        <v/>
      </c>
      <c r="O181" s="24">
        <f>IF($N181="","",IF($N181&gt;0.3,"Very high",IF($N181&gt;0.2,"High","")))</f>
        <v/>
      </c>
    </row>
    <row r="182">
      <c r="A182" s="16" t="n"/>
      <c r="B182" s="17" t="n"/>
      <c r="C182" s="17" t="n"/>
      <c r="D182" s="18" t="n"/>
      <c r="E182" s="19" t="n"/>
      <c r="F182" s="20" t="n"/>
      <c r="G182" s="17" t="n"/>
      <c r="H182" s="21">
        <f>IF(OR($B182="",$E182=""),"",IF($B182&lt;&gt;$B181,$E182,IF($G181="Yes",$E182,N($H181)+$E182)))</f>
        <v/>
      </c>
      <c r="I182" s="22">
        <f>IF($B182="","",IF($B182&lt;&gt;$B181,"",IF($G181="Yes",IF($D181="","",$D181),$I181)))</f>
        <v/>
      </c>
      <c r="J182" s="22">
        <f>IF(OR($G182&lt;&gt;"Yes",$I182="",$D182=""),"",IF($D182-$I182&gt;0,$D182-$I182,""))</f>
        <v/>
      </c>
      <c r="K182" s="21">
        <f>IF($J182="","",$H182/$J182*100)</f>
        <v/>
      </c>
      <c r="L182" s="21">
        <f>IF($J182="","",$J182/$H182)</f>
        <v/>
      </c>
      <c r="M182" s="21">
        <f>IF($B182="","",IFERROR(SUMIFS($H$4:$H$1003,$B$4:$B$1003,$B182,$J$4:$J$1003,"&gt;0")/SUMIFS($J$4:$J$1003,$B$4:$B$1003,$B182)*100,""))</f>
        <v/>
      </c>
      <c r="N182" s="23">
        <f>IF(OR($K182="",$M182=""),"",$K182/$M182-1)</f>
        <v/>
      </c>
      <c r="O182" s="24">
        <f>IF($N182="","",IF($N182&gt;0.3,"Very high",IF($N182&gt;0.2,"High","")))</f>
        <v/>
      </c>
    </row>
    <row r="183">
      <c r="A183" s="16" t="n"/>
      <c r="B183" s="17" t="n"/>
      <c r="C183" s="17" t="n"/>
      <c r="D183" s="18" t="n"/>
      <c r="E183" s="19" t="n"/>
      <c r="F183" s="20" t="n"/>
      <c r="G183" s="17" t="n"/>
      <c r="H183" s="21">
        <f>IF(OR($B183="",$E183=""),"",IF($B183&lt;&gt;$B182,$E183,IF($G182="Yes",$E183,N($H182)+$E183)))</f>
        <v/>
      </c>
      <c r="I183" s="22">
        <f>IF($B183="","",IF($B183&lt;&gt;$B182,"",IF($G182="Yes",IF($D182="","",$D182),$I182)))</f>
        <v/>
      </c>
      <c r="J183" s="22">
        <f>IF(OR($G183&lt;&gt;"Yes",$I183="",$D183=""),"",IF($D183-$I183&gt;0,$D183-$I183,""))</f>
        <v/>
      </c>
      <c r="K183" s="21">
        <f>IF($J183="","",$H183/$J183*100)</f>
        <v/>
      </c>
      <c r="L183" s="21">
        <f>IF($J183="","",$J183/$H183)</f>
        <v/>
      </c>
      <c r="M183" s="21">
        <f>IF($B183="","",IFERROR(SUMIFS($H$4:$H$1003,$B$4:$B$1003,$B183,$J$4:$J$1003,"&gt;0")/SUMIFS($J$4:$J$1003,$B$4:$B$1003,$B183)*100,""))</f>
        <v/>
      </c>
      <c r="N183" s="23">
        <f>IF(OR($K183="",$M183=""),"",$K183/$M183-1)</f>
        <v/>
      </c>
      <c r="O183" s="24">
        <f>IF($N183="","",IF($N183&gt;0.3,"Very high",IF($N183&gt;0.2,"High","")))</f>
        <v/>
      </c>
    </row>
    <row r="184">
      <c r="A184" s="16" t="n"/>
      <c r="B184" s="17" t="n"/>
      <c r="C184" s="17" t="n"/>
      <c r="D184" s="18" t="n"/>
      <c r="E184" s="19" t="n"/>
      <c r="F184" s="20" t="n"/>
      <c r="G184" s="17" t="n"/>
      <c r="H184" s="21">
        <f>IF(OR($B184="",$E184=""),"",IF($B184&lt;&gt;$B183,$E184,IF($G183="Yes",$E184,N($H183)+$E184)))</f>
        <v/>
      </c>
      <c r="I184" s="22">
        <f>IF($B184="","",IF($B184&lt;&gt;$B183,"",IF($G183="Yes",IF($D183="","",$D183),$I183)))</f>
        <v/>
      </c>
      <c r="J184" s="22">
        <f>IF(OR($G184&lt;&gt;"Yes",$I184="",$D184=""),"",IF($D184-$I184&gt;0,$D184-$I184,""))</f>
        <v/>
      </c>
      <c r="K184" s="21">
        <f>IF($J184="","",$H184/$J184*100)</f>
        <v/>
      </c>
      <c r="L184" s="21">
        <f>IF($J184="","",$J184/$H184)</f>
        <v/>
      </c>
      <c r="M184" s="21">
        <f>IF($B184="","",IFERROR(SUMIFS($H$4:$H$1003,$B$4:$B$1003,$B184,$J$4:$J$1003,"&gt;0")/SUMIFS($J$4:$J$1003,$B$4:$B$1003,$B184)*100,""))</f>
        <v/>
      </c>
      <c r="N184" s="23">
        <f>IF(OR($K184="",$M184=""),"",$K184/$M184-1)</f>
        <v/>
      </c>
      <c r="O184" s="24">
        <f>IF($N184="","",IF($N184&gt;0.3,"Very high",IF($N184&gt;0.2,"High","")))</f>
        <v/>
      </c>
    </row>
    <row r="185">
      <c r="A185" s="16" t="n"/>
      <c r="B185" s="17" t="n"/>
      <c r="C185" s="17" t="n"/>
      <c r="D185" s="18" t="n"/>
      <c r="E185" s="19" t="n"/>
      <c r="F185" s="20" t="n"/>
      <c r="G185" s="17" t="n"/>
      <c r="H185" s="21">
        <f>IF(OR($B185="",$E185=""),"",IF($B185&lt;&gt;$B184,$E185,IF($G184="Yes",$E185,N($H184)+$E185)))</f>
        <v/>
      </c>
      <c r="I185" s="22">
        <f>IF($B185="","",IF($B185&lt;&gt;$B184,"",IF($G184="Yes",IF($D184="","",$D184),$I184)))</f>
        <v/>
      </c>
      <c r="J185" s="22">
        <f>IF(OR($G185&lt;&gt;"Yes",$I185="",$D185=""),"",IF($D185-$I185&gt;0,$D185-$I185,""))</f>
        <v/>
      </c>
      <c r="K185" s="21">
        <f>IF($J185="","",$H185/$J185*100)</f>
        <v/>
      </c>
      <c r="L185" s="21">
        <f>IF($J185="","",$J185/$H185)</f>
        <v/>
      </c>
      <c r="M185" s="21">
        <f>IF($B185="","",IFERROR(SUMIFS($H$4:$H$1003,$B$4:$B$1003,$B185,$J$4:$J$1003,"&gt;0")/SUMIFS($J$4:$J$1003,$B$4:$B$1003,$B185)*100,""))</f>
        <v/>
      </c>
      <c r="N185" s="23">
        <f>IF(OR($K185="",$M185=""),"",$K185/$M185-1)</f>
        <v/>
      </c>
      <c r="O185" s="24">
        <f>IF($N185="","",IF($N185&gt;0.3,"Very high",IF($N185&gt;0.2,"High","")))</f>
        <v/>
      </c>
    </row>
    <row r="186">
      <c r="A186" s="16" t="n"/>
      <c r="B186" s="17" t="n"/>
      <c r="C186" s="17" t="n"/>
      <c r="D186" s="18" t="n"/>
      <c r="E186" s="19" t="n"/>
      <c r="F186" s="20" t="n"/>
      <c r="G186" s="17" t="n"/>
      <c r="H186" s="21">
        <f>IF(OR($B186="",$E186=""),"",IF($B186&lt;&gt;$B185,$E186,IF($G185="Yes",$E186,N($H185)+$E186)))</f>
        <v/>
      </c>
      <c r="I186" s="22">
        <f>IF($B186="","",IF($B186&lt;&gt;$B185,"",IF($G185="Yes",IF($D185="","",$D185),$I185)))</f>
        <v/>
      </c>
      <c r="J186" s="22">
        <f>IF(OR($G186&lt;&gt;"Yes",$I186="",$D186=""),"",IF($D186-$I186&gt;0,$D186-$I186,""))</f>
        <v/>
      </c>
      <c r="K186" s="21">
        <f>IF($J186="","",$H186/$J186*100)</f>
        <v/>
      </c>
      <c r="L186" s="21">
        <f>IF($J186="","",$J186/$H186)</f>
        <v/>
      </c>
      <c r="M186" s="21">
        <f>IF($B186="","",IFERROR(SUMIFS($H$4:$H$1003,$B$4:$B$1003,$B186,$J$4:$J$1003,"&gt;0")/SUMIFS($J$4:$J$1003,$B$4:$B$1003,$B186)*100,""))</f>
        <v/>
      </c>
      <c r="N186" s="23">
        <f>IF(OR($K186="",$M186=""),"",$K186/$M186-1)</f>
        <v/>
      </c>
      <c r="O186" s="24">
        <f>IF($N186="","",IF($N186&gt;0.3,"Very high",IF($N186&gt;0.2,"High","")))</f>
        <v/>
      </c>
    </row>
    <row r="187">
      <c r="A187" s="16" t="n"/>
      <c r="B187" s="17" t="n"/>
      <c r="C187" s="17" t="n"/>
      <c r="D187" s="18" t="n"/>
      <c r="E187" s="19" t="n"/>
      <c r="F187" s="20" t="n"/>
      <c r="G187" s="17" t="n"/>
      <c r="H187" s="21">
        <f>IF(OR($B187="",$E187=""),"",IF($B187&lt;&gt;$B186,$E187,IF($G186="Yes",$E187,N($H186)+$E187)))</f>
        <v/>
      </c>
      <c r="I187" s="22">
        <f>IF($B187="","",IF($B187&lt;&gt;$B186,"",IF($G186="Yes",IF($D186="","",$D186),$I186)))</f>
        <v/>
      </c>
      <c r="J187" s="22">
        <f>IF(OR($G187&lt;&gt;"Yes",$I187="",$D187=""),"",IF($D187-$I187&gt;0,$D187-$I187,""))</f>
        <v/>
      </c>
      <c r="K187" s="21">
        <f>IF($J187="","",$H187/$J187*100)</f>
        <v/>
      </c>
      <c r="L187" s="21">
        <f>IF($J187="","",$J187/$H187)</f>
        <v/>
      </c>
      <c r="M187" s="21">
        <f>IF($B187="","",IFERROR(SUMIFS($H$4:$H$1003,$B$4:$B$1003,$B187,$J$4:$J$1003,"&gt;0")/SUMIFS($J$4:$J$1003,$B$4:$B$1003,$B187)*100,""))</f>
        <v/>
      </c>
      <c r="N187" s="23">
        <f>IF(OR($K187="",$M187=""),"",$K187/$M187-1)</f>
        <v/>
      </c>
      <c r="O187" s="24">
        <f>IF($N187="","",IF($N187&gt;0.3,"Very high",IF($N187&gt;0.2,"High","")))</f>
        <v/>
      </c>
    </row>
    <row r="188">
      <c r="A188" s="16" t="n"/>
      <c r="B188" s="17" t="n"/>
      <c r="C188" s="17" t="n"/>
      <c r="D188" s="18" t="n"/>
      <c r="E188" s="19" t="n"/>
      <c r="F188" s="20" t="n"/>
      <c r="G188" s="17" t="n"/>
      <c r="H188" s="21">
        <f>IF(OR($B188="",$E188=""),"",IF($B188&lt;&gt;$B187,$E188,IF($G187="Yes",$E188,N($H187)+$E188)))</f>
        <v/>
      </c>
      <c r="I188" s="22">
        <f>IF($B188="","",IF($B188&lt;&gt;$B187,"",IF($G187="Yes",IF($D187="","",$D187),$I187)))</f>
        <v/>
      </c>
      <c r="J188" s="22">
        <f>IF(OR($G188&lt;&gt;"Yes",$I188="",$D188=""),"",IF($D188-$I188&gt;0,$D188-$I188,""))</f>
        <v/>
      </c>
      <c r="K188" s="21">
        <f>IF($J188="","",$H188/$J188*100)</f>
        <v/>
      </c>
      <c r="L188" s="21">
        <f>IF($J188="","",$J188/$H188)</f>
        <v/>
      </c>
      <c r="M188" s="21">
        <f>IF($B188="","",IFERROR(SUMIFS($H$4:$H$1003,$B$4:$B$1003,$B188,$J$4:$J$1003,"&gt;0")/SUMIFS($J$4:$J$1003,$B$4:$B$1003,$B188)*100,""))</f>
        <v/>
      </c>
      <c r="N188" s="23">
        <f>IF(OR($K188="",$M188=""),"",$K188/$M188-1)</f>
        <v/>
      </c>
      <c r="O188" s="24">
        <f>IF($N188="","",IF($N188&gt;0.3,"Very high",IF($N188&gt;0.2,"High","")))</f>
        <v/>
      </c>
    </row>
    <row r="189">
      <c r="A189" s="16" t="n"/>
      <c r="B189" s="17" t="n"/>
      <c r="C189" s="17" t="n"/>
      <c r="D189" s="18" t="n"/>
      <c r="E189" s="19" t="n"/>
      <c r="F189" s="20" t="n"/>
      <c r="G189" s="17" t="n"/>
      <c r="H189" s="21">
        <f>IF(OR($B189="",$E189=""),"",IF($B189&lt;&gt;$B188,$E189,IF($G188="Yes",$E189,N($H188)+$E189)))</f>
        <v/>
      </c>
      <c r="I189" s="22">
        <f>IF($B189="","",IF($B189&lt;&gt;$B188,"",IF($G188="Yes",IF($D188="","",$D188),$I188)))</f>
        <v/>
      </c>
      <c r="J189" s="22">
        <f>IF(OR($G189&lt;&gt;"Yes",$I189="",$D189=""),"",IF($D189-$I189&gt;0,$D189-$I189,""))</f>
        <v/>
      </c>
      <c r="K189" s="21">
        <f>IF($J189="","",$H189/$J189*100)</f>
        <v/>
      </c>
      <c r="L189" s="21">
        <f>IF($J189="","",$J189/$H189)</f>
        <v/>
      </c>
      <c r="M189" s="21">
        <f>IF($B189="","",IFERROR(SUMIFS($H$4:$H$1003,$B$4:$B$1003,$B189,$J$4:$J$1003,"&gt;0")/SUMIFS($J$4:$J$1003,$B$4:$B$1003,$B189)*100,""))</f>
        <v/>
      </c>
      <c r="N189" s="23">
        <f>IF(OR($K189="",$M189=""),"",$K189/$M189-1)</f>
        <v/>
      </c>
      <c r="O189" s="24">
        <f>IF($N189="","",IF($N189&gt;0.3,"Very high",IF($N189&gt;0.2,"High","")))</f>
        <v/>
      </c>
    </row>
    <row r="190">
      <c r="A190" s="16" t="n"/>
      <c r="B190" s="17" t="n"/>
      <c r="C190" s="17" t="n"/>
      <c r="D190" s="18" t="n"/>
      <c r="E190" s="19" t="n"/>
      <c r="F190" s="20" t="n"/>
      <c r="G190" s="17" t="n"/>
      <c r="H190" s="21">
        <f>IF(OR($B190="",$E190=""),"",IF($B190&lt;&gt;$B189,$E190,IF($G189="Yes",$E190,N($H189)+$E190)))</f>
        <v/>
      </c>
      <c r="I190" s="22">
        <f>IF($B190="","",IF($B190&lt;&gt;$B189,"",IF($G189="Yes",IF($D189="","",$D189),$I189)))</f>
        <v/>
      </c>
      <c r="J190" s="22">
        <f>IF(OR($G190&lt;&gt;"Yes",$I190="",$D190=""),"",IF($D190-$I190&gt;0,$D190-$I190,""))</f>
        <v/>
      </c>
      <c r="K190" s="21">
        <f>IF($J190="","",$H190/$J190*100)</f>
        <v/>
      </c>
      <c r="L190" s="21">
        <f>IF($J190="","",$J190/$H190)</f>
        <v/>
      </c>
      <c r="M190" s="21">
        <f>IF($B190="","",IFERROR(SUMIFS($H$4:$H$1003,$B$4:$B$1003,$B190,$J$4:$J$1003,"&gt;0")/SUMIFS($J$4:$J$1003,$B$4:$B$1003,$B190)*100,""))</f>
        <v/>
      </c>
      <c r="N190" s="23">
        <f>IF(OR($K190="",$M190=""),"",$K190/$M190-1)</f>
        <v/>
      </c>
      <c r="O190" s="24">
        <f>IF($N190="","",IF($N190&gt;0.3,"Very high",IF($N190&gt;0.2,"High","")))</f>
        <v/>
      </c>
    </row>
    <row r="191">
      <c r="A191" s="16" t="n"/>
      <c r="B191" s="17" t="n"/>
      <c r="C191" s="17" t="n"/>
      <c r="D191" s="18" t="n"/>
      <c r="E191" s="19" t="n"/>
      <c r="F191" s="20" t="n"/>
      <c r="G191" s="17" t="n"/>
      <c r="H191" s="21">
        <f>IF(OR($B191="",$E191=""),"",IF($B191&lt;&gt;$B190,$E191,IF($G190="Yes",$E191,N($H190)+$E191)))</f>
        <v/>
      </c>
      <c r="I191" s="22">
        <f>IF($B191="","",IF($B191&lt;&gt;$B190,"",IF($G190="Yes",IF($D190="","",$D190),$I190)))</f>
        <v/>
      </c>
      <c r="J191" s="22">
        <f>IF(OR($G191&lt;&gt;"Yes",$I191="",$D191=""),"",IF($D191-$I191&gt;0,$D191-$I191,""))</f>
        <v/>
      </c>
      <c r="K191" s="21">
        <f>IF($J191="","",$H191/$J191*100)</f>
        <v/>
      </c>
      <c r="L191" s="21">
        <f>IF($J191="","",$J191/$H191)</f>
        <v/>
      </c>
      <c r="M191" s="21">
        <f>IF($B191="","",IFERROR(SUMIFS($H$4:$H$1003,$B$4:$B$1003,$B191,$J$4:$J$1003,"&gt;0")/SUMIFS($J$4:$J$1003,$B$4:$B$1003,$B191)*100,""))</f>
        <v/>
      </c>
      <c r="N191" s="23">
        <f>IF(OR($K191="",$M191=""),"",$K191/$M191-1)</f>
        <v/>
      </c>
      <c r="O191" s="24">
        <f>IF($N191="","",IF($N191&gt;0.3,"Very high",IF($N191&gt;0.2,"High","")))</f>
        <v/>
      </c>
    </row>
    <row r="192">
      <c r="A192" s="16" t="n"/>
      <c r="B192" s="17" t="n"/>
      <c r="C192" s="17" t="n"/>
      <c r="D192" s="18" t="n"/>
      <c r="E192" s="19" t="n"/>
      <c r="F192" s="20" t="n"/>
      <c r="G192" s="17" t="n"/>
      <c r="H192" s="21">
        <f>IF(OR($B192="",$E192=""),"",IF($B192&lt;&gt;$B191,$E192,IF($G191="Yes",$E192,N($H191)+$E192)))</f>
        <v/>
      </c>
      <c r="I192" s="22">
        <f>IF($B192="","",IF($B192&lt;&gt;$B191,"",IF($G191="Yes",IF($D191="","",$D191),$I191)))</f>
        <v/>
      </c>
      <c r="J192" s="22">
        <f>IF(OR($G192&lt;&gt;"Yes",$I192="",$D192=""),"",IF($D192-$I192&gt;0,$D192-$I192,""))</f>
        <v/>
      </c>
      <c r="K192" s="21">
        <f>IF($J192="","",$H192/$J192*100)</f>
        <v/>
      </c>
      <c r="L192" s="21">
        <f>IF($J192="","",$J192/$H192)</f>
        <v/>
      </c>
      <c r="M192" s="21">
        <f>IF($B192="","",IFERROR(SUMIFS($H$4:$H$1003,$B$4:$B$1003,$B192,$J$4:$J$1003,"&gt;0")/SUMIFS($J$4:$J$1003,$B$4:$B$1003,$B192)*100,""))</f>
        <v/>
      </c>
      <c r="N192" s="23">
        <f>IF(OR($K192="",$M192=""),"",$K192/$M192-1)</f>
        <v/>
      </c>
      <c r="O192" s="24">
        <f>IF($N192="","",IF($N192&gt;0.3,"Very high",IF($N192&gt;0.2,"High","")))</f>
        <v/>
      </c>
    </row>
    <row r="193">
      <c r="A193" s="16" t="n"/>
      <c r="B193" s="17" t="n"/>
      <c r="C193" s="17" t="n"/>
      <c r="D193" s="18" t="n"/>
      <c r="E193" s="19" t="n"/>
      <c r="F193" s="20" t="n"/>
      <c r="G193" s="17" t="n"/>
      <c r="H193" s="21">
        <f>IF(OR($B193="",$E193=""),"",IF($B193&lt;&gt;$B192,$E193,IF($G192="Yes",$E193,N($H192)+$E193)))</f>
        <v/>
      </c>
      <c r="I193" s="22">
        <f>IF($B193="","",IF($B193&lt;&gt;$B192,"",IF($G192="Yes",IF($D192="","",$D192),$I192)))</f>
        <v/>
      </c>
      <c r="J193" s="22">
        <f>IF(OR($G193&lt;&gt;"Yes",$I193="",$D193=""),"",IF($D193-$I193&gt;0,$D193-$I193,""))</f>
        <v/>
      </c>
      <c r="K193" s="21">
        <f>IF($J193="","",$H193/$J193*100)</f>
        <v/>
      </c>
      <c r="L193" s="21">
        <f>IF($J193="","",$J193/$H193)</f>
        <v/>
      </c>
      <c r="M193" s="21">
        <f>IF($B193="","",IFERROR(SUMIFS($H$4:$H$1003,$B$4:$B$1003,$B193,$J$4:$J$1003,"&gt;0")/SUMIFS($J$4:$J$1003,$B$4:$B$1003,$B193)*100,""))</f>
        <v/>
      </c>
      <c r="N193" s="23">
        <f>IF(OR($K193="",$M193=""),"",$K193/$M193-1)</f>
        <v/>
      </c>
      <c r="O193" s="24">
        <f>IF($N193="","",IF($N193&gt;0.3,"Very high",IF($N193&gt;0.2,"High","")))</f>
        <v/>
      </c>
    </row>
    <row r="194">
      <c r="A194" s="16" t="n"/>
      <c r="B194" s="17" t="n"/>
      <c r="C194" s="17" t="n"/>
      <c r="D194" s="18" t="n"/>
      <c r="E194" s="19" t="n"/>
      <c r="F194" s="20" t="n"/>
      <c r="G194" s="17" t="n"/>
      <c r="H194" s="21">
        <f>IF(OR($B194="",$E194=""),"",IF($B194&lt;&gt;$B193,$E194,IF($G193="Yes",$E194,N($H193)+$E194)))</f>
        <v/>
      </c>
      <c r="I194" s="22">
        <f>IF($B194="","",IF($B194&lt;&gt;$B193,"",IF($G193="Yes",IF($D193="","",$D193),$I193)))</f>
        <v/>
      </c>
      <c r="J194" s="22">
        <f>IF(OR($G194&lt;&gt;"Yes",$I194="",$D194=""),"",IF($D194-$I194&gt;0,$D194-$I194,""))</f>
        <v/>
      </c>
      <c r="K194" s="21">
        <f>IF($J194="","",$H194/$J194*100)</f>
        <v/>
      </c>
      <c r="L194" s="21">
        <f>IF($J194="","",$J194/$H194)</f>
        <v/>
      </c>
      <c r="M194" s="21">
        <f>IF($B194="","",IFERROR(SUMIFS($H$4:$H$1003,$B$4:$B$1003,$B194,$J$4:$J$1003,"&gt;0")/SUMIFS($J$4:$J$1003,$B$4:$B$1003,$B194)*100,""))</f>
        <v/>
      </c>
      <c r="N194" s="23">
        <f>IF(OR($K194="",$M194=""),"",$K194/$M194-1)</f>
        <v/>
      </c>
      <c r="O194" s="24">
        <f>IF($N194="","",IF($N194&gt;0.3,"Very high",IF($N194&gt;0.2,"High","")))</f>
        <v/>
      </c>
    </row>
    <row r="195">
      <c r="A195" s="16" t="n"/>
      <c r="B195" s="17" t="n"/>
      <c r="C195" s="17" t="n"/>
      <c r="D195" s="18" t="n"/>
      <c r="E195" s="19" t="n"/>
      <c r="F195" s="20" t="n"/>
      <c r="G195" s="17" t="n"/>
      <c r="H195" s="21">
        <f>IF(OR($B195="",$E195=""),"",IF($B195&lt;&gt;$B194,$E195,IF($G194="Yes",$E195,N($H194)+$E195)))</f>
        <v/>
      </c>
      <c r="I195" s="22">
        <f>IF($B195="","",IF($B195&lt;&gt;$B194,"",IF($G194="Yes",IF($D194="","",$D194),$I194)))</f>
        <v/>
      </c>
      <c r="J195" s="22">
        <f>IF(OR($G195&lt;&gt;"Yes",$I195="",$D195=""),"",IF($D195-$I195&gt;0,$D195-$I195,""))</f>
        <v/>
      </c>
      <c r="K195" s="21">
        <f>IF($J195="","",$H195/$J195*100)</f>
        <v/>
      </c>
      <c r="L195" s="21">
        <f>IF($J195="","",$J195/$H195)</f>
        <v/>
      </c>
      <c r="M195" s="21">
        <f>IF($B195="","",IFERROR(SUMIFS($H$4:$H$1003,$B$4:$B$1003,$B195,$J$4:$J$1003,"&gt;0")/SUMIFS($J$4:$J$1003,$B$4:$B$1003,$B195)*100,""))</f>
        <v/>
      </c>
      <c r="N195" s="23">
        <f>IF(OR($K195="",$M195=""),"",$K195/$M195-1)</f>
        <v/>
      </c>
      <c r="O195" s="24">
        <f>IF($N195="","",IF($N195&gt;0.3,"Very high",IF($N195&gt;0.2,"High","")))</f>
        <v/>
      </c>
    </row>
    <row r="196">
      <c r="A196" s="16" t="n"/>
      <c r="B196" s="17" t="n"/>
      <c r="C196" s="17" t="n"/>
      <c r="D196" s="18" t="n"/>
      <c r="E196" s="19" t="n"/>
      <c r="F196" s="20" t="n"/>
      <c r="G196" s="17" t="n"/>
      <c r="H196" s="21">
        <f>IF(OR($B196="",$E196=""),"",IF($B196&lt;&gt;$B195,$E196,IF($G195="Yes",$E196,N($H195)+$E196)))</f>
        <v/>
      </c>
      <c r="I196" s="22">
        <f>IF($B196="","",IF($B196&lt;&gt;$B195,"",IF($G195="Yes",IF($D195="","",$D195),$I195)))</f>
        <v/>
      </c>
      <c r="J196" s="22">
        <f>IF(OR($G196&lt;&gt;"Yes",$I196="",$D196=""),"",IF($D196-$I196&gt;0,$D196-$I196,""))</f>
        <v/>
      </c>
      <c r="K196" s="21">
        <f>IF($J196="","",$H196/$J196*100)</f>
        <v/>
      </c>
      <c r="L196" s="21">
        <f>IF($J196="","",$J196/$H196)</f>
        <v/>
      </c>
      <c r="M196" s="21">
        <f>IF($B196="","",IFERROR(SUMIFS($H$4:$H$1003,$B$4:$B$1003,$B196,$J$4:$J$1003,"&gt;0")/SUMIFS($J$4:$J$1003,$B$4:$B$1003,$B196)*100,""))</f>
        <v/>
      </c>
      <c r="N196" s="23">
        <f>IF(OR($K196="",$M196=""),"",$K196/$M196-1)</f>
        <v/>
      </c>
      <c r="O196" s="24">
        <f>IF($N196="","",IF($N196&gt;0.3,"Very high",IF($N196&gt;0.2,"High","")))</f>
        <v/>
      </c>
    </row>
    <row r="197">
      <c r="A197" s="16" t="n"/>
      <c r="B197" s="17" t="n"/>
      <c r="C197" s="17" t="n"/>
      <c r="D197" s="18" t="n"/>
      <c r="E197" s="19" t="n"/>
      <c r="F197" s="20" t="n"/>
      <c r="G197" s="17" t="n"/>
      <c r="H197" s="21">
        <f>IF(OR($B197="",$E197=""),"",IF($B197&lt;&gt;$B196,$E197,IF($G196="Yes",$E197,N($H196)+$E197)))</f>
        <v/>
      </c>
      <c r="I197" s="22">
        <f>IF($B197="","",IF($B197&lt;&gt;$B196,"",IF($G196="Yes",IF($D196="","",$D196),$I196)))</f>
        <v/>
      </c>
      <c r="J197" s="22">
        <f>IF(OR($G197&lt;&gt;"Yes",$I197="",$D197=""),"",IF($D197-$I197&gt;0,$D197-$I197,""))</f>
        <v/>
      </c>
      <c r="K197" s="21">
        <f>IF($J197="","",$H197/$J197*100)</f>
        <v/>
      </c>
      <c r="L197" s="21">
        <f>IF($J197="","",$J197/$H197)</f>
        <v/>
      </c>
      <c r="M197" s="21">
        <f>IF($B197="","",IFERROR(SUMIFS($H$4:$H$1003,$B$4:$B$1003,$B197,$J$4:$J$1003,"&gt;0")/SUMIFS($J$4:$J$1003,$B$4:$B$1003,$B197)*100,""))</f>
        <v/>
      </c>
      <c r="N197" s="23">
        <f>IF(OR($K197="",$M197=""),"",$K197/$M197-1)</f>
        <v/>
      </c>
      <c r="O197" s="24">
        <f>IF($N197="","",IF($N197&gt;0.3,"Very high",IF($N197&gt;0.2,"High","")))</f>
        <v/>
      </c>
    </row>
    <row r="198">
      <c r="A198" s="16" t="n"/>
      <c r="B198" s="17" t="n"/>
      <c r="C198" s="17" t="n"/>
      <c r="D198" s="18" t="n"/>
      <c r="E198" s="19" t="n"/>
      <c r="F198" s="20" t="n"/>
      <c r="G198" s="17" t="n"/>
      <c r="H198" s="21">
        <f>IF(OR($B198="",$E198=""),"",IF($B198&lt;&gt;$B197,$E198,IF($G197="Yes",$E198,N($H197)+$E198)))</f>
        <v/>
      </c>
      <c r="I198" s="22">
        <f>IF($B198="","",IF($B198&lt;&gt;$B197,"",IF($G197="Yes",IF($D197="","",$D197),$I197)))</f>
        <v/>
      </c>
      <c r="J198" s="22">
        <f>IF(OR($G198&lt;&gt;"Yes",$I198="",$D198=""),"",IF($D198-$I198&gt;0,$D198-$I198,""))</f>
        <v/>
      </c>
      <c r="K198" s="21">
        <f>IF($J198="","",$H198/$J198*100)</f>
        <v/>
      </c>
      <c r="L198" s="21">
        <f>IF($J198="","",$J198/$H198)</f>
        <v/>
      </c>
      <c r="M198" s="21">
        <f>IF($B198="","",IFERROR(SUMIFS($H$4:$H$1003,$B$4:$B$1003,$B198,$J$4:$J$1003,"&gt;0")/SUMIFS($J$4:$J$1003,$B$4:$B$1003,$B198)*100,""))</f>
        <v/>
      </c>
      <c r="N198" s="23">
        <f>IF(OR($K198="",$M198=""),"",$K198/$M198-1)</f>
        <v/>
      </c>
      <c r="O198" s="24">
        <f>IF($N198="","",IF($N198&gt;0.3,"Very high",IF($N198&gt;0.2,"High","")))</f>
        <v/>
      </c>
    </row>
    <row r="199">
      <c r="A199" s="16" t="n"/>
      <c r="B199" s="17" t="n"/>
      <c r="C199" s="17" t="n"/>
      <c r="D199" s="18" t="n"/>
      <c r="E199" s="19" t="n"/>
      <c r="F199" s="20" t="n"/>
      <c r="G199" s="17" t="n"/>
      <c r="H199" s="21">
        <f>IF(OR($B199="",$E199=""),"",IF($B199&lt;&gt;$B198,$E199,IF($G198="Yes",$E199,N($H198)+$E199)))</f>
        <v/>
      </c>
      <c r="I199" s="22">
        <f>IF($B199="","",IF($B199&lt;&gt;$B198,"",IF($G198="Yes",IF($D198="","",$D198),$I198)))</f>
        <v/>
      </c>
      <c r="J199" s="22">
        <f>IF(OR($G199&lt;&gt;"Yes",$I199="",$D199=""),"",IF($D199-$I199&gt;0,$D199-$I199,""))</f>
        <v/>
      </c>
      <c r="K199" s="21">
        <f>IF($J199="","",$H199/$J199*100)</f>
        <v/>
      </c>
      <c r="L199" s="21">
        <f>IF($J199="","",$J199/$H199)</f>
        <v/>
      </c>
      <c r="M199" s="21">
        <f>IF($B199="","",IFERROR(SUMIFS($H$4:$H$1003,$B$4:$B$1003,$B199,$J$4:$J$1003,"&gt;0")/SUMIFS($J$4:$J$1003,$B$4:$B$1003,$B199)*100,""))</f>
        <v/>
      </c>
      <c r="N199" s="23">
        <f>IF(OR($K199="",$M199=""),"",$K199/$M199-1)</f>
        <v/>
      </c>
      <c r="O199" s="24">
        <f>IF($N199="","",IF($N199&gt;0.3,"Very high",IF($N199&gt;0.2,"High","")))</f>
        <v/>
      </c>
    </row>
    <row r="200">
      <c r="A200" s="16" t="n"/>
      <c r="B200" s="17" t="n"/>
      <c r="C200" s="17" t="n"/>
      <c r="D200" s="18" t="n"/>
      <c r="E200" s="19" t="n"/>
      <c r="F200" s="20" t="n"/>
      <c r="G200" s="17" t="n"/>
      <c r="H200" s="21">
        <f>IF(OR($B200="",$E200=""),"",IF($B200&lt;&gt;$B199,$E200,IF($G199="Yes",$E200,N($H199)+$E200)))</f>
        <v/>
      </c>
      <c r="I200" s="22">
        <f>IF($B200="","",IF($B200&lt;&gt;$B199,"",IF($G199="Yes",IF($D199="","",$D199),$I199)))</f>
        <v/>
      </c>
      <c r="J200" s="22">
        <f>IF(OR($G200&lt;&gt;"Yes",$I200="",$D200=""),"",IF($D200-$I200&gt;0,$D200-$I200,""))</f>
        <v/>
      </c>
      <c r="K200" s="21">
        <f>IF($J200="","",$H200/$J200*100)</f>
        <v/>
      </c>
      <c r="L200" s="21">
        <f>IF($J200="","",$J200/$H200)</f>
        <v/>
      </c>
      <c r="M200" s="21">
        <f>IF($B200="","",IFERROR(SUMIFS($H$4:$H$1003,$B$4:$B$1003,$B200,$J$4:$J$1003,"&gt;0")/SUMIFS($J$4:$J$1003,$B$4:$B$1003,$B200)*100,""))</f>
        <v/>
      </c>
      <c r="N200" s="23">
        <f>IF(OR($K200="",$M200=""),"",$K200/$M200-1)</f>
        <v/>
      </c>
      <c r="O200" s="24">
        <f>IF($N200="","",IF($N200&gt;0.3,"Very high",IF($N200&gt;0.2,"High","")))</f>
        <v/>
      </c>
    </row>
    <row r="201">
      <c r="A201" s="16" t="n"/>
      <c r="B201" s="17" t="n"/>
      <c r="C201" s="17" t="n"/>
      <c r="D201" s="18" t="n"/>
      <c r="E201" s="19" t="n"/>
      <c r="F201" s="20" t="n"/>
      <c r="G201" s="17" t="n"/>
      <c r="H201" s="21">
        <f>IF(OR($B201="",$E201=""),"",IF($B201&lt;&gt;$B200,$E201,IF($G200="Yes",$E201,N($H200)+$E201)))</f>
        <v/>
      </c>
      <c r="I201" s="22">
        <f>IF($B201="","",IF($B201&lt;&gt;$B200,"",IF($G200="Yes",IF($D200="","",$D200),$I200)))</f>
        <v/>
      </c>
      <c r="J201" s="22">
        <f>IF(OR($G201&lt;&gt;"Yes",$I201="",$D201=""),"",IF($D201-$I201&gt;0,$D201-$I201,""))</f>
        <v/>
      </c>
      <c r="K201" s="21">
        <f>IF($J201="","",$H201/$J201*100)</f>
        <v/>
      </c>
      <c r="L201" s="21">
        <f>IF($J201="","",$J201/$H201)</f>
        <v/>
      </c>
      <c r="M201" s="21">
        <f>IF($B201="","",IFERROR(SUMIFS($H$4:$H$1003,$B$4:$B$1003,$B201,$J$4:$J$1003,"&gt;0")/SUMIFS($J$4:$J$1003,$B$4:$B$1003,$B201)*100,""))</f>
        <v/>
      </c>
      <c r="N201" s="23">
        <f>IF(OR($K201="",$M201=""),"",$K201/$M201-1)</f>
        <v/>
      </c>
      <c r="O201" s="24">
        <f>IF($N201="","",IF($N201&gt;0.3,"Very high",IF($N201&gt;0.2,"High","")))</f>
        <v/>
      </c>
    </row>
    <row r="202">
      <c r="A202" s="16" t="n"/>
      <c r="B202" s="17" t="n"/>
      <c r="C202" s="17" t="n"/>
      <c r="D202" s="18" t="n"/>
      <c r="E202" s="19" t="n"/>
      <c r="F202" s="20" t="n"/>
      <c r="G202" s="17" t="n"/>
      <c r="H202" s="21">
        <f>IF(OR($B202="",$E202=""),"",IF($B202&lt;&gt;$B201,$E202,IF($G201="Yes",$E202,N($H201)+$E202)))</f>
        <v/>
      </c>
      <c r="I202" s="22">
        <f>IF($B202="","",IF($B202&lt;&gt;$B201,"",IF($G201="Yes",IF($D201="","",$D201),$I201)))</f>
        <v/>
      </c>
      <c r="J202" s="22">
        <f>IF(OR($G202&lt;&gt;"Yes",$I202="",$D202=""),"",IF($D202-$I202&gt;0,$D202-$I202,""))</f>
        <v/>
      </c>
      <c r="K202" s="21">
        <f>IF($J202="","",$H202/$J202*100)</f>
        <v/>
      </c>
      <c r="L202" s="21">
        <f>IF($J202="","",$J202/$H202)</f>
        <v/>
      </c>
      <c r="M202" s="21">
        <f>IF($B202="","",IFERROR(SUMIFS($H$4:$H$1003,$B$4:$B$1003,$B202,$J$4:$J$1003,"&gt;0")/SUMIFS($J$4:$J$1003,$B$4:$B$1003,$B202)*100,""))</f>
        <v/>
      </c>
      <c r="N202" s="23">
        <f>IF(OR($K202="",$M202=""),"",$K202/$M202-1)</f>
        <v/>
      </c>
      <c r="O202" s="24">
        <f>IF($N202="","",IF($N202&gt;0.3,"Very high",IF($N202&gt;0.2,"High","")))</f>
        <v/>
      </c>
    </row>
    <row r="203">
      <c r="A203" s="16" t="n"/>
      <c r="B203" s="17" t="n"/>
      <c r="C203" s="17" t="n"/>
      <c r="D203" s="18" t="n"/>
      <c r="E203" s="19" t="n"/>
      <c r="F203" s="20" t="n"/>
      <c r="G203" s="17" t="n"/>
      <c r="H203" s="21">
        <f>IF(OR($B203="",$E203=""),"",IF($B203&lt;&gt;$B202,$E203,IF($G202="Yes",$E203,N($H202)+$E203)))</f>
        <v/>
      </c>
      <c r="I203" s="22">
        <f>IF($B203="","",IF($B203&lt;&gt;$B202,"",IF($G202="Yes",IF($D202="","",$D202),$I202)))</f>
        <v/>
      </c>
      <c r="J203" s="22">
        <f>IF(OR($G203&lt;&gt;"Yes",$I203="",$D203=""),"",IF($D203-$I203&gt;0,$D203-$I203,""))</f>
        <v/>
      </c>
      <c r="K203" s="21">
        <f>IF($J203="","",$H203/$J203*100)</f>
        <v/>
      </c>
      <c r="L203" s="21">
        <f>IF($J203="","",$J203/$H203)</f>
        <v/>
      </c>
      <c r="M203" s="21">
        <f>IF($B203="","",IFERROR(SUMIFS($H$4:$H$1003,$B$4:$B$1003,$B203,$J$4:$J$1003,"&gt;0")/SUMIFS($J$4:$J$1003,$B$4:$B$1003,$B203)*100,""))</f>
        <v/>
      </c>
      <c r="N203" s="23">
        <f>IF(OR($K203="",$M203=""),"",$K203/$M203-1)</f>
        <v/>
      </c>
      <c r="O203" s="24">
        <f>IF($N203="","",IF($N203&gt;0.3,"Very high",IF($N203&gt;0.2,"High","")))</f>
        <v/>
      </c>
    </row>
    <row r="204">
      <c r="A204" s="16" t="n"/>
      <c r="B204" s="17" t="n"/>
      <c r="C204" s="17" t="n"/>
      <c r="D204" s="18" t="n"/>
      <c r="E204" s="19" t="n"/>
      <c r="F204" s="20" t="n"/>
      <c r="G204" s="17" t="n"/>
      <c r="H204" s="21">
        <f>IF(OR($B204="",$E204=""),"",IF($B204&lt;&gt;$B203,$E204,IF($G203="Yes",$E204,N($H203)+$E204)))</f>
        <v/>
      </c>
      <c r="I204" s="22">
        <f>IF($B204="","",IF($B204&lt;&gt;$B203,"",IF($G203="Yes",IF($D203="","",$D203),$I203)))</f>
        <v/>
      </c>
      <c r="J204" s="22">
        <f>IF(OR($G204&lt;&gt;"Yes",$I204="",$D204=""),"",IF($D204-$I204&gt;0,$D204-$I204,""))</f>
        <v/>
      </c>
      <c r="K204" s="21">
        <f>IF($J204="","",$H204/$J204*100)</f>
        <v/>
      </c>
      <c r="L204" s="21">
        <f>IF($J204="","",$J204/$H204)</f>
        <v/>
      </c>
      <c r="M204" s="21">
        <f>IF($B204="","",IFERROR(SUMIFS($H$4:$H$1003,$B$4:$B$1003,$B204,$J$4:$J$1003,"&gt;0")/SUMIFS($J$4:$J$1003,$B$4:$B$1003,$B204)*100,""))</f>
        <v/>
      </c>
      <c r="N204" s="23">
        <f>IF(OR($K204="",$M204=""),"",$K204/$M204-1)</f>
        <v/>
      </c>
      <c r="O204" s="24">
        <f>IF($N204="","",IF($N204&gt;0.3,"Very high",IF($N204&gt;0.2,"High","")))</f>
        <v/>
      </c>
    </row>
    <row r="205">
      <c r="A205" s="16" t="n"/>
      <c r="B205" s="17" t="n"/>
      <c r="C205" s="17" t="n"/>
      <c r="D205" s="18" t="n"/>
      <c r="E205" s="19" t="n"/>
      <c r="F205" s="20" t="n"/>
      <c r="G205" s="17" t="n"/>
      <c r="H205" s="21">
        <f>IF(OR($B205="",$E205=""),"",IF($B205&lt;&gt;$B204,$E205,IF($G204="Yes",$E205,N($H204)+$E205)))</f>
        <v/>
      </c>
      <c r="I205" s="22">
        <f>IF($B205="","",IF($B205&lt;&gt;$B204,"",IF($G204="Yes",IF($D204="","",$D204),$I204)))</f>
        <v/>
      </c>
      <c r="J205" s="22">
        <f>IF(OR($G205&lt;&gt;"Yes",$I205="",$D205=""),"",IF($D205-$I205&gt;0,$D205-$I205,""))</f>
        <v/>
      </c>
      <c r="K205" s="21">
        <f>IF($J205="","",$H205/$J205*100)</f>
        <v/>
      </c>
      <c r="L205" s="21">
        <f>IF($J205="","",$J205/$H205)</f>
        <v/>
      </c>
      <c r="M205" s="21">
        <f>IF($B205="","",IFERROR(SUMIFS($H$4:$H$1003,$B$4:$B$1003,$B205,$J$4:$J$1003,"&gt;0")/SUMIFS($J$4:$J$1003,$B$4:$B$1003,$B205)*100,""))</f>
        <v/>
      </c>
      <c r="N205" s="23">
        <f>IF(OR($K205="",$M205=""),"",$K205/$M205-1)</f>
        <v/>
      </c>
      <c r="O205" s="24">
        <f>IF($N205="","",IF($N205&gt;0.3,"Very high",IF($N205&gt;0.2,"High","")))</f>
        <v/>
      </c>
    </row>
    <row r="206">
      <c r="A206" s="16" t="n"/>
      <c r="B206" s="17" t="n"/>
      <c r="C206" s="17" t="n"/>
      <c r="D206" s="18" t="n"/>
      <c r="E206" s="19" t="n"/>
      <c r="F206" s="20" t="n"/>
      <c r="G206" s="17" t="n"/>
      <c r="H206" s="21">
        <f>IF(OR($B206="",$E206=""),"",IF($B206&lt;&gt;$B205,$E206,IF($G205="Yes",$E206,N($H205)+$E206)))</f>
        <v/>
      </c>
      <c r="I206" s="22">
        <f>IF($B206="","",IF($B206&lt;&gt;$B205,"",IF($G205="Yes",IF($D205="","",$D205),$I205)))</f>
        <v/>
      </c>
      <c r="J206" s="22">
        <f>IF(OR($G206&lt;&gt;"Yes",$I206="",$D206=""),"",IF($D206-$I206&gt;0,$D206-$I206,""))</f>
        <v/>
      </c>
      <c r="K206" s="21">
        <f>IF($J206="","",$H206/$J206*100)</f>
        <v/>
      </c>
      <c r="L206" s="21">
        <f>IF($J206="","",$J206/$H206)</f>
        <v/>
      </c>
      <c r="M206" s="21">
        <f>IF($B206="","",IFERROR(SUMIFS($H$4:$H$1003,$B$4:$B$1003,$B206,$J$4:$J$1003,"&gt;0")/SUMIFS($J$4:$J$1003,$B$4:$B$1003,$B206)*100,""))</f>
        <v/>
      </c>
      <c r="N206" s="23">
        <f>IF(OR($K206="",$M206=""),"",$K206/$M206-1)</f>
        <v/>
      </c>
      <c r="O206" s="24">
        <f>IF($N206="","",IF($N206&gt;0.3,"Very high",IF($N206&gt;0.2,"High","")))</f>
        <v/>
      </c>
    </row>
    <row r="207">
      <c r="A207" s="16" t="n"/>
      <c r="B207" s="17" t="n"/>
      <c r="C207" s="17" t="n"/>
      <c r="D207" s="18" t="n"/>
      <c r="E207" s="19" t="n"/>
      <c r="F207" s="20" t="n"/>
      <c r="G207" s="17" t="n"/>
      <c r="H207" s="21">
        <f>IF(OR($B207="",$E207=""),"",IF($B207&lt;&gt;$B206,$E207,IF($G206="Yes",$E207,N($H206)+$E207)))</f>
        <v/>
      </c>
      <c r="I207" s="22">
        <f>IF($B207="","",IF($B207&lt;&gt;$B206,"",IF($G206="Yes",IF($D206="","",$D206),$I206)))</f>
        <v/>
      </c>
      <c r="J207" s="22">
        <f>IF(OR($G207&lt;&gt;"Yes",$I207="",$D207=""),"",IF($D207-$I207&gt;0,$D207-$I207,""))</f>
        <v/>
      </c>
      <c r="K207" s="21">
        <f>IF($J207="","",$H207/$J207*100)</f>
        <v/>
      </c>
      <c r="L207" s="21">
        <f>IF($J207="","",$J207/$H207)</f>
        <v/>
      </c>
      <c r="M207" s="21">
        <f>IF($B207="","",IFERROR(SUMIFS($H$4:$H$1003,$B$4:$B$1003,$B207,$J$4:$J$1003,"&gt;0")/SUMIFS($J$4:$J$1003,$B$4:$B$1003,$B207)*100,""))</f>
        <v/>
      </c>
      <c r="N207" s="23">
        <f>IF(OR($K207="",$M207=""),"",$K207/$M207-1)</f>
        <v/>
      </c>
      <c r="O207" s="24">
        <f>IF($N207="","",IF($N207&gt;0.3,"Very high",IF($N207&gt;0.2,"High","")))</f>
        <v/>
      </c>
    </row>
    <row r="208">
      <c r="A208" s="16" t="n"/>
      <c r="B208" s="17" t="n"/>
      <c r="C208" s="17" t="n"/>
      <c r="D208" s="18" t="n"/>
      <c r="E208" s="19" t="n"/>
      <c r="F208" s="20" t="n"/>
      <c r="G208" s="17" t="n"/>
      <c r="H208" s="21">
        <f>IF(OR($B208="",$E208=""),"",IF($B208&lt;&gt;$B207,$E208,IF($G207="Yes",$E208,N($H207)+$E208)))</f>
        <v/>
      </c>
      <c r="I208" s="22">
        <f>IF($B208="","",IF($B208&lt;&gt;$B207,"",IF($G207="Yes",IF($D207="","",$D207),$I207)))</f>
        <v/>
      </c>
      <c r="J208" s="22">
        <f>IF(OR($G208&lt;&gt;"Yes",$I208="",$D208=""),"",IF($D208-$I208&gt;0,$D208-$I208,""))</f>
        <v/>
      </c>
      <c r="K208" s="21">
        <f>IF($J208="","",$H208/$J208*100)</f>
        <v/>
      </c>
      <c r="L208" s="21">
        <f>IF($J208="","",$J208/$H208)</f>
        <v/>
      </c>
      <c r="M208" s="21">
        <f>IF($B208="","",IFERROR(SUMIFS($H$4:$H$1003,$B$4:$B$1003,$B208,$J$4:$J$1003,"&gt;0")/SUMIFS($J$4:$J$1003,$B$4:$B$1003,$B208)*100,""))</f>
        <v/>
      </c>
      <c r="N208" s="23">
        <f>IF(OR($K208="",$M208=""),"",$K208/$M208-1)</f>
        <v/>
      </c>
      <c r="O208" s="24">
        <f>IF($N208="","",IF($N208&gt;0.3,"Very high",IF($N208&gt;0.2,"High","")))</f>
        <v/>
      </c>
    </row>
    <row r="209">
      <c r="A209" s="16" t="n"/>
      <c r="B209" s="17" t="n"/>
      <c r="C209" s="17" t="n"/>
      <c r="D209" s="18" t="n"/>
      <c r="E209" s="19" t="n"/>
      <c r="F209" s="20" t="n"/>
      <c r="G209" s="17" t="n"/>
      <c r="H209" s="21">
        <f>IF(OR($B209="",$E209=""),"",IF($B209&lt;&gt;$B208,$E209,IF($G208="Yes",$E209,N($H208)+$E209)))</f>
        <v/>
      </c>
      <c r="I209" s="22">
        <f>IF($B209="","",IF($B209&lt;&gt;$B208,"",IF($G208="Yes",IF($D208="","",$D208),$I208)))</f>
        <v/>
      </c>
      <c r="J209" s="22">
        <f>IF(OR($G209&lt;&gt;"Yes",$I209="",$D209=""),"",IF($D209-$I209&gt;0,$D209-$I209,""))</f>
        <v/>
      </c>
      <c r="K209" s="21">
        <f>IF($J209="","",$H209/$J209*100)</f>
        <v/>
      </c>
      <c r="L209" s="21">
        <f>IF($J209="","",$J209/$H209)</f>
        <v/>
      </c>
      <c r="M209" s="21">
        <f>IF($B209="","",IFERROR(SUMIFS($H$4:$H$1003,$B$4:$B$1003,$B209,$J$4:$J$1003,"&gt;0")/SUMIFS($J$4:$J$1003,$B$4:$B$1003,$B209)*100,""))</f>
        <v/>
      </c>
      <c r="N209" s="23">
        <f>IF(OR($K209="",$M209=""),"",$K209/$M209-1)</f>
        <v/>
      </c>
      <c r="O209" s="24">
        <f>IF($N209="","",IF($N209&gt;0.3,"Very high",IF($N209&gt;0.2,"High","")))</f>
        <v/>
      </c>
    </row>
    <row r="210">
      <c r="A210" s="16" t="n"/>
      <c r="B210" s="17" t="n"/>
      <c r="C210" s="17" t="n"/>
      <c r="D210" s="18" t="n"/>
      <c r="E210" s="19" t="n"/>
      <c r="F210" s="20" t="n"/>
      <c r="G210" s="17" t="n"/>
      <c r="H210" s="21">
        <f>IF(OR($B210="",$E210=""),"",IF($B210&lt;&gt;$B209,$E210,IF($G209="Yes",$E210,N($H209)+$E210)))</f>
        <v/>
      </c>
      <c r="I210" s="22">
        <f>IF($B210="","",IF($B210&lt;&gt;$B209,"",IF($G209="Yes",IF($D209="","",$D209),$I209)))</f>
        <v/>
      </c>
      <c r="J210" s="22">
        <f>IF(OR($G210&lt;&gt;"Yes",$I210="",$D210=""),"",IF($D210-$I210&gt;0,$D210-$I210,""))</f>
        <v/>
      </c>
      <c r="K210" s="21">
        <f>IF($J210="","",$H210/$J210*100)</f>
        <v/>
      </c>
      <c r="L210" s="21">
        <f>IF($J210="","",$J210/$H210)</f>
        <v/>
      </c>
      <c r="M210" s="21">
        <f>IF($B210="","",IFERROR(SUMIFS($H$4:$H$1003,$B$4:$B$1003,$B210,$J$4:$J$1003,"&gt;0")/SUMIFS($J$4:$J$1003,$B$4:$B$1003,$B210)*100,""))</f>
        <v/>
      </c>
      <c r="N210" s="23">
        <f>IF(OR($K210="",$M210=""),"",$K210/$M210-1)</f>
        <v/>
      </c>
      <c r="O210" s="24">
        <f>IF($N210="","",IF($N210&gt;0.3,"Very high",IF($N210&gt;0.2,"High","")))</f>
        <v/>
      </c>
    </row>
    <row r="211">
      <c r="A211" s="16" t="n"/>
      <c r="B211" s="17" t="n"/>
      <c r="C211" s="17" t="n"/>
      <c r="D211" s="18" t="n"/>
      <c r="E211" s="19" t="n"/>
      <c r="F211" s="20" t="n"/>
      <c r="G211" s="17" t="n"/>
      <c r="H211" s="21">
        <f>IF(OR($B211="",$E211=""),"",IF($B211&lt;&gt;$B210,$E211,IF($G210="Yes",$E211,N($H210)+$E211)))</f>
        <v/>
      </c>
      <c r="I211" s="22">
        <f>IF($B211="","",IF($B211&lt;&gt;$B210,"",IF($G210="Yes",IF($D210="","",$D210),$I210)))</f>
        <v/>
      </c>
      <c r="J211" s="22">
        <f>IF(OR($G211&lt;&gt;"Yes",$I211="",$D211=""),"",IF($D211-$I211&gt;0,$D211-$I211,""))</f>
        <v/>
      </c>
      <c r="K211" s="21">
        <f>IF($J211="","",$H211/$J211*100)</f>
        <v/>
      </c>
      <c r="L211" s="21">
        <f>IF($J211="","",$J211/$H211)</f>
        <v/>
      </c>
      <c r="M211" s="21">
        <f>IF($B211="","",IFERROR(SUMIFS($H$4:$H$1003,$B$4:$B$1003,$B211,$J$4:$J$1003,"&gt;0")/SUMIFS($J$4:$J$1003,$B$4:$B$1003,$B211)*100,""))</f>
        <v/>
      </c>
      <c r="N211" s="23">
        <f>IF(OR($K211="",$M211=""),"",$K211/$M211-1)</f>
        <v/>
      </c>
      <c r="O211" s="24">
        <f>IF($N211="","",IF($N211&gt;0.3,"Very high",IF($N211&gt;0.2,"High","")))</f>
        <v/>
      </c>
    </row>
    <row r="212">
      <c r="A212" s="16" t="n"/>
      <c r="B212" s="17" t="n"/>
      <c r="C212" s="17" t="n"/>
      <c r="D212" s="18" t="n"/>
      <c r="E212" s="19" t="n"/>
      <c r="F212" s="20" t="n"/>
      <c r="G212" s="17" t="n"/>
      <c r="H212" s="21">
        <f>IF(OR($B212="",$E212=""),"",IF($B212&lt;&gt;$B211,$E212,IF($G211="Yes",$E212,N($H211)+$E212)))</f>
        <v/>
      </c>
      <c r="I212" s="22">
        <f>IF($B212="","",IF($B212&lt;&gt;$B211,"",IF($G211="Yes",IF($D211="","",$D211),$I211)))</f>
        <v/>
      </c>
      <c r="J212" s="22">
        <f>IF(OR($G212&lt;&gt;"Yes",$I212="",$D212=""),"",IF($D212-$I212&gt;0,$D212-$I212,""))</f>
        <v/>
      </c>
      <c r="K212" s="21">
        <f>IF($J212="","",$H212/$J212*100)</f>
        <v/>
      </c>
      <c r="L212" s="21">
        <f>IF($J212="","",$J212/$H212)</f>
        <v/>
      </c>
      <c r="M212" s="21">
        <f>IF($B212="","",IFERROR(SUMIFS($H$4:$H$1003,$B$4:$B$1003,$B212,$J$4:$J$1003,"&gt;0")/SUMIFS($J$4:$J$1003,$B$4:$B$1003,$B212)*100,""))</f>
        <v/>
      </c>
      <c r="N212" s="23">
        <f>IF(OR($K212="",$M212=""),"",$K212/$M212-1)</f>
        <v/>
      </c>
      <c r="O212" s="24">
        <f>IF($N212="","",IF($N212&gt;0.3,"Very high",IF($N212&gt;0.2,"High","")))</f>
        <v/>
      </c>
    </row>
    <row r="213">
      <c r="A213" s="16" t="n"/>
      <c r="B213" s="17" t="n"/>
      <c r="C213" s="17" t="n"/>
      <c r="D213" s="18" t="n"/>
      <c r="E213" s="19" t="n"/>
      <c r="F213" s="20" t="n"/>
      <c r="G213" s="17" t="n"/>
      <c r="H213" s="21">
        <f>IF(OR($B213="",$E213=""),"",IF($B213&lt;&gt;$B212,$E213,IF($G212="Yes",$E213,N($H212)+$E213)))</f>
        <v/>
      </c>
      <c r="I213" s="22">
        <f>IF($B213="","",IF($B213&lt;&gt;$B212,"",IF($G212="Yes",IF($D212="","",$D212),$I212)))</f>
        <v/>
      </c>
      <c r="J213" s="22">
        <f>IF(OR($G213&lt;&gt;"Yes",$I213="",$D213=""),"",IF($D213-$I213&gt;0,$D213-$I213,""))</f>
        <v/>
      </c>
      <c r="K213" s="21">
        <f>IF($J213="","",$H213/$J213*100)</f>
        <v/>
      </c>
      <c r="L213" s="21">
        <f>IF($J213="","",$J213/$H213)</f>
        <v/>
      </c>
      <c r="M213" s="21">
        <f>IF($B213="","",IFERROR(SUMIFS($H$4:$H$1003,$B$4:$B$1003,$B213,$J$4:$J$1003,"&gt;0")/SUMIFS($J$4:$J$1003,$B$4:$B$1003,$B213)*100,""))</f>
        <v/>
      </c>
      <c r="N213" s="23">
        <f>IF(OR($K213="",$M213=""),"",$K213/$M213-1)</f>
        <v/>
      </c>
      <c r="O213" s="24">
        <f>IF($N213="","",IF($N213&gt;0.3,"Very high",IF($N213&gt;0.2,"High","")))</f>
        <v/>
      </c>
    </row>
    <row r="214">
      <c r="A214" s="16" t="n"/>
      <c r="B214" s="17" t="n"/>
      <c r="C214" s="17" t="n"/>
      <c r="D214" s="18" t="n"/>
      <c r="E214" s="19" t="n"/>
      <c r="F214" s="20" t="n"/>
      <c r="G214" s="17" t="n"/>
      <c r="H214" s="21">
        <f>IF(OR($B214="",$E214=""),"",IF($B214&lt;&gt;$B213,$E214,IF($G213="Yes",$E214,N($H213)+$E214)))</f>
        <v/>
      </c>
      <c r="I214" s="22">
        <f>IF($B214="","",IF($B214&lt;&gt;$B213,"",IF($G213="Yes",IF($D213="","",$D213),$I213)))</f>
        <v/>
      </c>
      <c r="J214" s="22">
        <f>IF(OR($G214&lt;&gt;"Yes",$I214="",$D214=""),"",IF($D214-$I214&gt;0,$D214-$I214,""))</f>
        <v/>
      </c>
      <c r="K214" s="21">
        <f>IF($J214="","",$H214/$J214*100)</f>
        <v/>
      </c>
      <c r="L214" s="21">
        <f>IF($J214="","",$J214/$H214)</f>
        <v/>
      </c>
      <c r="M214" s="21">
        <f>IF($B214="","",IFERROR(SUMIFS($H$4:$H$1003,$B$4:$B$1003,$B214,$J$4:$J$1003,"&gt;0")/SUMIFS($J$4:$J$1003,$B$4:$B$1003,$B214)*100,""))</f>
        <v/>
      </c>
      <c r="N214" s="23">
        <f>IF(OR($K214="",$M214=""),"",$K214/$M214-1)</f>
        <v/>
      </c>
      <c r="O214" s="24">
        <f>IF($N214="","",IF($N214&gt;0.3,"Very high",IF($N214&gt;0.2,"High","")))</f>
        <v/>
      </c>
    </row>
    <row r="215">
      <c r="A215" s="16" t="n"/>
      <c r="B215" s="17" t="n"/>
      <c r="C215" s="17" t="n"/>
      <c r="D215" s="18" t="n"/>
      <c r="E215" s="19" t="n"/>
      <c r="F215" s="20" t="n"/>
      <c r="G215" s="17" t="n"/>
      <c r="H215" s="21">
        <f>IF(OR($B215="",$E215=""),"",IF($B215&lt;&gt;$B214,$E215,IF($G214="Yes",$E215,N($H214)+$E215)))</f>
        <v/>
      </c>
      <c r="I215" s="22">
        <f>IF($B215="","",IF($B215&lt;&gt;$B214,"",IF($G214="Yes",IF($D214="","",$D214),$I214)))</f>
        <v/>
      </c>
      <c r="J215" s="22">
        <f>IF(OR($G215&lt;&gt;"Yes",$I215="",$D215=""),"",IF($D215-$I215&gt;0,$D215-$I215,""))</f>
        <v/>
      </c>
      <c r="K215" s="21">
        <f>IF($J215="","",$H215/$J215*100)</f>
        <v/>
      </c>
      <c r="L215" s="21">
        <f>IF($J215="","",$J215/$H215)</f>
        <v/>
      </c>
      <c r="M215" s="21">
        <f>IF($B215="","",IFERROR(SUMIFS($H$4:$H$1003,$B$4:$B$1003,$B215,$J$4:$J$1003,"&gt;0")/SUMIFS($J$4:$J$1003,$B$4:$B$1003,$B215)*100,""))</f>
        <v/>
      </c>
      <c r="N215" s="23">
        <f>IF(OR($K215="",$M215=""),"",$K215/$M215-1)</f>
        <v/>
      </c>
      <c r="O215" s="24">
        <f>IF($N215="","",IF($N215&gt;0.3,"Very high",IF($N215&gt;0.2,"High","")))</f>
        <v/>
      </c>
    </row>
    <row r="216">
      <c r="A216" s="16" t="n"/>
      <c r="B216" s="17" t="n"/>
      <c r="C216" s="17" t="n"/>
      <c r="D216" s="18" t="n"/>
      <c r="E216" s="19" t="n"/>
      <c r="F216" s="20" t="n"/>
      <c r="G216" s="17" t="n"/>
      <c r="H216" s="21">
        <f>IF(OR($B216="",$E216=""),"",IF($B216&lt;&gt;$B215,$E216,IF($G215="Yes",$E216,N($H215)+$E216)))</f>
        <v/>
      </c>
      <c r="I216" s="22">
        <f>IF($B216="","",IF($B216&lt;&gt;$B215,"",IF($G215="Yes",IF($D215="","",$D215),$I215)))</f>
        <v/>
      </c>
      <c r="J216" s="22">
        <f>IF(OR($G216&lt;&gt;"Yes",$I216="",$D216=""),"",IF($D216-$I216&gt;0,$D216-$I216,""))</f>
        <v/>
      </c>
      <c r="K216" s="21">
        <f>IF($J216="","",$H216/$J216*100)</f>
        <v/>
      </c>
      <c r="L216" s="21">
        <f>IF($J216="","",$J216/$H216)</f>
        <v/>
      </c>
      <c r="M216" s="21">
        <f>IF($B216="","",IFERROR(SUMIFS($H$4:$H$1003,$B$4:$B$1003,$B216,$J$4:$J$1003,"&gt;0")/SUMIFS($J$4:$J$1003,$B$4:$B$1003,$B216)*100,""))</f>
        <v/>
      </c>
      <c r="N216" s="23">
        <f>IF(OR($K216="",$M216=""),"",$K216/$M216-1)</f>
        <v/>
      </c>
      <c r="O216" s="24">
        <f>IF($N216="","",IF($N216&gt;0.3,"Very high",IF($N216&gt;0.2,"High","")))</f>
        <v/>
      </c>
    </row>
    <row r="217">
      <c r="A217" s="16" t="n"/>
      <c r="B217" s="17" t="n"/>
      <c r="C217" s="17" t="n"/>
      <c r="D217" s="18" t="n"/>
      <c r="E217" s="19" t="n"/>
      <c r="F217" s="20" t="n"/>
      <c r="G217" s="17" t="n"/>
      <c r="H217" s="21">
        <f>IF(OR($B217="",$E217=""),"",IF($B217&lt;&gt;$B216,$E217,IF($G216="Yes",$E217,N($H216)+$E217)))</f>
        <v/>
      </c>
      <c r="I217" s="22">
        <f>IF($B217="","",IF($B217&lt;&gt;$B216,"",IF($G216="Yes",IF($D216="","",$D216),$I216)))</f>
        <v/>
      </c>
      <c r="J217" s="22">
        <f>IF(OR($G217&lt;&gt;"Yes",$I217="",$D217=""),"",IF($D217-$I217&gt;0,$D217-$I217,""))</f>
        <v/>
      </c>
      <c r="K217" s="21">
        <f>IF($J217="","",$H217/$J217*100)</f>
        <v/>
      </c>
      <c r="L217" s="21">
        <f>IF($J217="","",$J217/$H217)</f>
        <v/>
      </c>
      <c r="M217" s="21">
        <f>IF($B217="","",IFERROR(SUMIFS($H$4:$H$1003,$B$4:$B$1003,$B217,$J$4:$J$1003,"&gt;0")/SUMIFS($J$4:$J$1003,$B$4:$B$1003,$B217)*100,""))</f>
        <v/>
      </c>
      <c r="N217" s="23">
        <f>IF(OR($K217="",$M217=""),"",$K217/$M217-1)</f>
        <v/>
      </c>
      <c r="O217" s="24">
        <f>IF($N217="","",IF($N217&gt;0.3,"Very high",IF($N217&gt;0.2,"High","")))</f>
        <v/>
      </c>
    </row>
    <row r="218">
      <c r="A218" s="16" t="n"/>
      <c r="B218" s="17" t="n"/>
      <c r="C218" s="17" t="n"/>
      <c r="D218" s="18" t="n"/>
      <c r="E218" s="19" t="n"/>
      <c r="F218" s="20" t="n"/>
      <c r="G218" s="17" t="n"/>
      <c r="H218" s="21">
        <f>IF(OR($B218="",$E218=""),"",IF($B218&lt;&gt;$B217,$E218,IF($G217="Yes",$E218,N($H217)+$E218)))</f>
        <v/>
      </c>
      <c r="I218" s="22">
        <f>IF($B218="","",IF($B218&lt;&gt;$B217,"",IF($G217="Yes",IF($D217="","",$D217),$I217)))</f>
        <v/>
      </c>
      <c r="J218" s="22">
        <f>IF(OR($G218&lt;&gt;"Yes",$I218="",$D218=""),"",IF($D218-$I218&gt;0,$D218-$I218,""))</f>
        <v/>
      </c>
      <c r="K218" s="21">
        <f>IF($J218="","",$H218/$J218*100)</f>
        <v/>
      </c>
      <c r="L218" s="21">
        <f>IF($J218="","",$J218/$H218)</f>
        <v/>
      </c>
      <c r="M218" s="21">
        <f>IF($B218="","",IFERROR(SUMIFS($H$4:$H$1003,$B$4:$B$1003,$B218,$J$4:$J$1003,"&gt;0")/SUMIFS($J$4:$J$1003,$B$4:$B$1003,$B218)*100,""))</f>
        <v/>
      </c>
      <c r="N218" s="23">
        <f>IF(OR($K218="",$M218=""),"",$K218/$M218-1)</f>
        <v/>
      </c>
      <c r="O218" s="24">
        <f>IF($N218="","",IF($N218&gt;0.3,"Very high",IF($N218&gt;0.2,"High","")))</f>
        <v/>
      </c>
    </row>
    <row r="219">
      <c r="A219" s="16" t="n"/>
      <c r="B219" s="17" t="n"/>
      <c r="C219" s="17" t="n"/>
      <c r="D219" s="18" t="n"/>
      <c r="E219" s="19" t="n"/>
      <c r="F219" s="20" t="n"/>
      <c r="G219" s="17" t="n"/>
      <c r="H219" s="21">
        <f>IF(OR($B219="",$E219=""),"",IF($B219&lt;&gt;$B218,$E219,IF($G218="Yes",$E219,N($H218)+$E219)))</f>
        <v/>
      </c>
      <c r="I219" s="22">
        <f>IF($B219="","",IF($B219&lt;&gt;$B218,"",IF($G218="Yes",IF($D218="","",$D218),$I218)))</f>
        <v/>
      </c>
      <c r="J219" s="22">
        <f>IF(OR($G219&lt;&gt;"Yes",$I219="",$D219=""),"",IF($D219-$I219&gt;0,$D219-$I219,""))</f>
        <v/>
      </c>
      <c r="K219" s="21">
        <f>IF($J219="","",$H219/$J219*100)</f>
        <v/>
      </c>
      <c r="L219" s="21">
        <f>IF($J219="","",$J219/$H219)</f>
        <v/>
      </c>
      <c r="M219" s="21">
        <f>IF($B219="","",IFERROR(SUMIFS($H$4:$H$1003,$B$4:$B$1003,$B219,$J$4:$J$1003,"&gt;0")/SUMIFS($J$4:$J$1003,$B$4:$B$1003,$B219)*100,""))</f>
        <v/>
      </c>
      <c r="N219" s="23">
        <f>IF(OR($K219="",$M219=""),"",$K219/$M219-1)</f>
        <v/>
      </c>
      <c r="O219" s="24">
        <f>IF($N219="","",IF($N219&gt;0.3,"Very high",IF($N219&gt;0.2,"High","")))</f>
        <v/>
      </c>
    </row>
    <row r="220">
      <c r="A220" s="16" t="n"/>
      <c r="B220" s="17" t="n"/>
      <c r="C220" s="17" t="n"/>
      <c r="D220" s="18" t="n"/>
      <c r="E220" s="19" t="n"/>
      <c r="F220" s="20" t="n"/>
      <c r="G220" s="17" t="n"/>
      <c r="H220" s="21">
        <f>IF(OR($B220="",$E220=""),"",IF($B220&lt;&gt;$B219,$E220,IF($G219="Yes",$E220,N($H219)+$E220)))</f>
        <v/>
      </c>
      <c r="I220" s="22">
        <f>IF($B220="","",IF($B220&lt;&gt;$B219,"",IF($G219="Yes",IF($D219="","",$D219),$I219)))</f>
        <v/>
      </c>
      <c r="J220" s="22">
        <f>IF(OR($G220&lt;&gt;"Yes",$I220="",$D220=""),"",IF($D220-$I220&gt;0,$D220-$I220,""))</f>
        <v/>
      </c>
      <c r="K220" s="21">
        <f>IF($J220="","",$H220/$J220*100)</f>
        <v/>
      </c>
      <c r="L220" s="21">
        <f>IF($J220="","",$J220/$H220)</f>
        <v/>
      </c>
      <c r="M220" s="21">
        <f>IF($B220="","",IFERROR(SUMIFS($H$4:$H$1003,$B$4:$B$1003,$B220,$J$4:$J$1003,"&gt;0")/SUMIFS($J$4:$J$1003,$B$4:$B$1003,$B220)*100,""))</f>
        <v/>
      </c>
      <c r="N220" s="23">
        <f>IF(OR($K220="",$M220=""),"",$K220/$M220-1)</f>
        <v/>
      </c>
      <c r="O220" s="24">
        <f>IF($N220="","",IF($N220&gt;0.3,"Very high",IF($N220&gt;0.2,"High","")))</f>
        <v/>
      </c>
    </row>
    <row r="221">
      <c r="A221" s="16" t="n"/>
      <c r="B221" s="17" t="n"/>
      <c r="C221" s="17" t="n"/>
      <c r="D221" s="18" t="n"/>
      <c r="E221" s="19" t="n"/>
      <c r="F221" s="20" t="n"/>
      <c r="G221" s="17" t="n"/>
      <c r="H221" s="21">
        <f>IF(OR($B221="",$E221=""),"",IF($B221&lt;&gt;$B220,$E221,IF($G220="Yes",$E221,N($H220)+$E221)))</f>
        <v/>
      </c>
      <c r="I221" s="22">
        <f>IF($B221="","",IF($B221&lt;&gt;$B220,"",IF($G220="Yes",IF($D220="","",$D220),$I220)))</f>
        <v/>
      </c>
      <c r="J221" s="22">
        <f>IF(OR($G221&lt;&gt;"Yes",$I221="",$D221=""),"",IF($D221-$I221&gt;0,$D221-$I221,""))</f>
        <v/>
      </c>
      <c r="K221" s="21">
        <f>IF($J221="","",$H221/$J221*100)</f>
        <v/>
      </c>
      <c r="L221" s="21">
        <f>IF($J221="","",$J221/$H221)</f>
        <v/>
      </c>
      <c r="M221" s="21">
        <f>IF($B221="","",IFERROR(SUMIFS($H$4:$H$1003,$B$4:$B$1003,$B221,$J$4:$J$1003,"&gt;0")/SUMIFS($J$4:$J$1003,$B$4:$B$1003,$B221)*100,""))</f>
        <v/>
      </c>
      <c r="N221" s="23">
        <f>IF(OR($K221="",$M221=""),"",$K221/$M221-1)</f>
        <v/>
      </c>
      <c r="O221" s="24">
        <f>IF($N221="","",IF($N221&gt;0.3,"Very high",IF($N221&gt;0.2,"High","")))</f>
        <v/>
      </c>
    </row>
    <row r="222">
      <c r="A222" s="16" t="n"/>
      <c r="B222" s="17" t="n"/>
      <c r="C222" s="17" t="n"/>
      <c r="D222" s="18" t="n"/>
      <c r="E222" s="19" t="n"/>
      <c r="F222" s="20" t="n"/>
      <c r="G222" s="17" t="n"/>
      <c r="H222" s="21">
        <f>IF(OR($B222="",$E222=""),"",IF($B222&lt;&gt;$B221,$E222,IF($G221="Yes",$E222,N($H221)+$E222)))</f>
        <v/>
      </c>
      <c r="I222" s="22">
        <f>IF($B222="","",IF($B222&lt;&gt;$B221,"",IF($G221="Yes",IF($D221="","",$D221),$I221)))</f>
        <v/>
      </c>
      <c r="J222" s="22">
        <f>IF(OR($G222&lt;&gt;"Yes",$I222="",$D222=""),"",IF($D222-$I222&gt;0,$D222-$I222,""))</f>
        <v/>
      </c>
      <c r="K222" s="21">
        <f>IF($J222="","",$H222/$J222*100)</f>
        <v/>
      </c>
      <c r="L222" s="21">
        <f>IF($J222="","",$J222/$H222)</f>
        <v/>
      </c>
      <c r="M222" s="21">
        <f>IF($B222="","",IFERROR(SUMIFS($H$4:$H$1003,$B$4:$B$1003,$B222,$J$4:$J$1003,"&gt;0")/SUMIFS($J$4:$J$1003,$B$4:$B$1003,$B222)*100,""))</f>
        <v/>
      </c>
      <c r="N222" s="23">
        <f>IF(OR($K222="",$M222=""),"",$K222/$M222-1)</f>
        <v/>
      </c>
      <c r="O222" s="24">
        <f>IF($N222="","",IF($N222&gt;0.3,"Very high",IF($N222&gt;0.2,"High","")))</f>
        <v/>
      </c>
    </row>
    <row r="223">
      <c r="A223" s="16" t="n"/>
      <c r="B223" s="17" t="n"/>
      <c r="C223" s="17" t="n"/>
      <c r="D223" s="18" t="n"/>
      <c r="E223" s="19" t="n"/>
      <c r="F223" s="20" t="n"/>
      <c r="G223" s="17" t="n"/>
      <c r="H223" s="21">
        <f>IF(OR($B223="",$E223=""),"",IF($B223&lt;&gt;$B222,$E223,IF($G222="Yes",$E223,N($H222)+$E223)))</f>
        <v/>
      </c>
      <c r="I223" s="22">
        <f>IF($B223="","",IF($B223&lt;&gt;$B222,"",IF($G222="Yes",IF($D222="","",$D222),$I222)))</f>
        <v/>
      </c>
      <c r="J223" s="22">
        <f>IF(OR($G223&lt;&gt;"Yes",$I223="",$D223=""),"",IF($D223-$I223&gt;0,$D223-$I223,""))</f>
        <v/>
      </c>
      <c r="K223" s="21">
        <f>IF($J223="","",$H223/$J223*100)</f>
        <v/>
      </c>
      <c r="L223" s="21">
        <f>IF($J223="","",$J223/$H223)</f>
        <v/>
      </c>
      <c r="M223" s="21">
        <f>IF($B223="","",IFERROR(SUMIFS($H$4:$H$1003,$B$4:$B$1003,$B223,$J$4:$J$1003,"&gt;0")/SUMIFS($J$4:$J$1003,$B$4:$B$1003,$B223)*100,""))</f>
        <v/>
      </c>
      <c r="N223" s="23">
        <f>IF(OR($K223="",$M223=""),"",$K223/$M223-1)</f>
        <v/>
      </c>
      <c r="O223" s="24">
        <f>IF($N223="","",IF($N223&gt;0.3,"Very high",IF($N223&gt;0.2,"High","")))</f>
        <v/>
      </c>
    </row>
    <row r="224">
      <c r="A224" s="16" t="n"/>
      <c r="B224" s="17" t="n"/>
      <c r="C224" s="17" t="n"/>
      <c r="D224" s="18" t="n"/>
      <c r="E224" s="19" t="n"/>
      <c r="F224" s="20" t="n"/>
      <c r="G224" s="17" t="n"/>
      <c r="H224" s="21">
        <f>IF(OR($B224="",$E224=""),"",IF($B224&lt;&gt;$B223,$E224,IF($G223="Yes",$E224,N($H223)+$E224)))</f>
        <v/>
      </c>
      <c r="I224" s="22">
        <f>IF($B224="","",IF($B224&lt;&gt;$B223,"",IF($G223="Yes",IF($D223="","",$D223),$I223)))</f>
        <v/>
      </c>
      <c r="J224" s="22">
        <f>IF(OR($G224&lt;&gt;"Yes",$I224="",$D224=""),"",IF($D224-$I224&gt;0,$D224-$I224,""))</f>
        <v/>
      </c>
      <c r="K224" s="21">
        <f>IF($J224="","",$H224/$J224*100)</f>
        <v/>
      </c>
      <c r="L224" s="21">
        <f>IF($J224="","",$J224/$H224)</f>
        <v/>
      </c>
      <c r="M224" s="21">
        <f>IF($B224="","",IFERROR(SUMIFS($H$4:$H$1003,$B$4:$B$1003,$B224,$J$4:$J$1003,"&gt;0")/SUMIFS($J$4:$J$1003,$B$4:$B$1003,$B224)*100,""))</f>
        <v/>
      </c>
      <c r="N224" s="23">
        <f>IF(OR($K224="",$M224=""),"",$K224/$M224-1)</f>
        <v/>
      </c>
      <c r="O224" s="24">
        <f>IF($N224="","",IF($N224&gt;0.3,"Very high",IF($N224&gt;0.2,"High","")))</f>
        <v/>
      </c>
    </row>
    <row r="225">
      <c r="A225" s="16" t="n"/>
      <c r="B225" s="17" t="n"/>
      <c r="C225" s="17" t="n"/>
      <c r="D225" s="18" t="n"/>
      <c r="E225" s="19" t="n"/>
      <c r="F225" s="20" t="n"/>
      <c r="G225" s="17" t="n"/>
      <c r="H225" s="21">
        <f>IF(OR($B225="",$E225=""),"",IF($B225&lt;&gt;$B224,$E225,IF($G224="Yes",$E225,N($H224)+$E225)))</f>
        <v/>
      </c>
      <c r="I225" s="22">
        <f>IF($B225="","",IF($B225&lt;&gt;$B224,"",IF($G224="Yes",IF($D224="","",$D224),$I224)))</f>
        <v/>
      </c>
      <c r="J225" s="22">
        <f>IF(OR($G225&lt;&gt;"Yes",$I225="",$D225=""),"",IF($D225-$I225&gt;0,$D225-$I225,""))</f>
        <v/>
      </c>
      <c r="K225" s="21">
        <f>IF($J225="","",$H225/$J225*100)</f>
        <v/>
      </c>
      <c r="L225" s="21">
        <f>IF($J225="","",$J225/$H225)</f>
        <v/>
      </c>
      <c r="M225" s="21">
        <f>IF($B225="","",IFERROR(SUMIFS($H$4:$H$1003,$B$4:$B$1003,$B225,$J$4:$J$1003,"&gt;0")/SUMIFS($J$4:$J$1003,$B$4:$B$1003,$B225)*100,""))</f>
        <v/>
      </c>
      <c r="N225" s="23">
        <f>IF(OR($K225="",$M225=""),"",$K225/$M225-1)</f>
        <v/>
      </c>
      <c r="O225" s="24">
        <f>IF($N225="","",IF($N225&gt;0.3,"Very high",IF($N225&gt;0.2,"High","")))</f>
        <v/>
      </c>
    </row>
    <row r="226">
      <c r="A226" s="16" t="n"/>
      <c r="B226" s="17" t="n"/>
      <c r="C226" s="17" t="n"/>
      <c r="D226" s="18" t="n"/>
      <c r="E226" s="19" t="n"/>
      <c r="F226" s="20" t="n"/>
      <c r="G226" s="17" t="n"/>
      <c r="H226" s="21">
        <f>IF(OR($B226="",$E226=""),"",IF($B226&lt;&gt;$B225,$E226,IF($G225="Yes",$E226,N($H225)+$E226)))</f>
        <v/>
      </c>
      <c r="I226" s="22">
        <f>IF($B226="","",IF($B226&lt;&gt;$B225,"",IF($G225="Yes",IF($D225="","",$D225),$I225)))</f>
        <v/>
      </c>
      <c r="J226" s="22">
        <f>IF(OR($G226&lt;&gt;"Yes",$I226="",$D226=""),"",IF($D226-$I226&gt;0,$D226-$I226,""))</f>
        <v/>
      </c>
      <c r="K226" s="21">
        <f>IF($J226="","",$H226/$J226*100)</f>
        <v/>
      </c>
      <c r="L226" s="21">
        <f>IF($J226="","",$J226/$H226)</f>
        <v/>
      </c>
      <c r="M226" s="21">
        <f>IF($B226="","",IFERROR(SUMIFS($H$4:$H$1003,$B$4:$B$1003,$B226,$J$4:$J$1003,"&gt;0")/SUMIFS($J$4:$J$1003,$B$4:$B$1003,$B226)*100,""))</f>
        <v/>
      </c>
      <c r="N226" s="23">
        <f>IF(OR($K226="",$M226=""),"",$K226/$M226-1)</f>
        <v/>
      </c>
      <c r="O226" s="24">
        <f>IF($N226="","",IF($N226&gt;0.3,"Very high",IF($N226&gt;0.2,"High","")))</f>
        <v/>
      </c>
    </row>
    <row r="227">
      <c r="A227" s="16" t="n"/>
      <c r="B227" s="17" t="n"/>
      <c r="C227" s="17" t="n"/>
      <c r="D227" s="18" t="n"/>
      <c r="E227" s="19" t="n"/>
      <c r="F227" s="20" t="n"/>
      <c r="G227" s="17" t="n"/>
      <c r="H227" s="21">
        <f>IF(OR($B227="",$E227=""),"",IF($B227&lt;&gt;$B226,$E227,IF($G226="Yes",$E227,N($H226)+$E227)))</f>
        <v/>
      </c>
      <c r="I227" s="22">
        <f>IF($B227="","",IF($B227&lt;&gt;$B226,"",IF($G226="Yes",IF($D226="","",$D226),$I226)))</f>
        <v/>
      </c>
      <c r="J227" s="22">
        <f>IF(OR($G227&lt;&gt;"Yes",$I227="",$D227=""),"",IF($D227-$I227&gt;0,$D227-$I227,""))</f>
        <v/>
      </c>
      <c r="K227" s="21">
        <f>IF($J227="","",$H227/$J227*100)</f>
        <v/>
      </c>
      <c r="L227" s="21">
        <f>IF($J227="","",$J227/$H227)</f>
        <v/>
      </c>
      <c r="M227" s="21">
        <f>IF($B227="","",IFERROR(SUMIFS($H$4:$H$1003,$B$4:$B$1003,$B227,$J$4:$J$1003,"&gt;0")/SUMIFS($J$4:$J$1003,$B$4:$B$1003,$B227)*100,""))</f>
        <v/>
      </c>
      <c r="N227" s="23">
        <f>IF(OR($K227="",$M227=""),"",$K227/$M227-1)</f>
        <v/>
      </c>
      <c r="O227" s="24">
        <f>IF($N227="","",IF($N227&gt;0.3,"Very high",IF($N227&gt;0.2,"High","")))</f>
        <v/>
      </c>
    </row>
    <row r="228">
      <c r="A228" s="16" t="n"/>
      <c r="B228" s="17" t="n"/>
      <c r="C228" s="17" t="n"/>
      <c r="D228" s="18" t="n"/>
      <c r="E228" s="19" t="n"/>
      <c r="F228" s="20" t="n"/>
      <c r="G228" s="17" t="n"/>
      <c r="H228" s="21">
        <f>IF(OR($B228="",$E228=""),"",IF($B228&lt;&gt;$B227,$E228,IF($G227="Yes",$E228,N($H227)+$E228)))</f>
        <v/>
      </c>
      <c r="I228" s="22">
        <f>IF($B228="","",IF($B228&lt;&gt;$B227,"",IF($G227="Yes",IF($D227="","",$D227),$I227)))</f>
        <v/>
      </c>
      <c r="J228" s="22">
        <f>IF(OR($G228&lt;&gt;"Yes",$I228="",$D228=""),"",IF($D228-$I228&gt;0,$D228-$I228,""))</f>
        <v/>
      </c>
      <c r="K228" s="21">
        <f>IF($J228="","",$H228/$J228*100)</f>
        <v/>
      </c>
      <c r="L228" s="21">
        <f>IF($J228="","",$J228/$H228)</f>
        <v/>
      </c>
      <c r="M228" s="21">
        <f>IF($B228="","",IFERROR(SUMIFS($H$4:$H$1003,$B$4:$B$1003,$B228,$J$4:$J$1003,"&gt;0")/SUMIFS($J$4:$J$1003,$B$4:$B$1003,$B228)*100,""))</f>
        <v/>
      </c>
      <c r="N228" s="23">
        <f>IF(OR($K228="",$M228=""),"",$K228/$M228-1)</f>
        <v/>
      </c>
      <c r="O228" s="24">
        <f>IF($N228="","",IF($N228&gt;0.3,"Very high",IF($N228&gt;0.2,"High","")))</f>
        <v/>
      </c>
    </row>
    <row r="229">
      <c r="A229" s="16" t="n"/>
      <c r="B229" s="17" t="n"/>
      <c r="C229" s="17" t="n"/>
      <c r="D229" s="18" t="n"/>
      <c r="E229" s="19" t="n"/>
      <c r="F229" s="20" t="n"/>
      <c r="G229" s="17" t="n"/>
      <c r="H229" s="21">
        <f>IF(OR($B229="",$E229=""),"",IF($B229&lt;&gt;$B228,$E229,IF($G228="Yes",$E229,N($H228)+$E229)))</f>
        <v/>
      </c>
      <c r="I229" s="22">
        <f>IF($B229="","",IF($B229&lt;&gt;$B228,"",IF($G228="Yes",IF($D228="","",$D228),$I228)))</f>
        <v/>
      </c>
      <c r="J229" s="22">
        <f>IF(OR($G229&lt;&gt;"Yes",$I229="",$D229=""),"",IF($D229-$I229&gt;0,$D229-$I229,""))</f>
        <v/>
      </c>
      <c r="K229" s="21">
        <f>IF($J229="","",$H229/$J229*100)</f>
        <v/>
      </c>
      <c r="L229" s="21">
        <f>IF($J229="","",$J229/$H229)</f>
        <v/>
      </c>
      <c r="M229" s="21">
        <f>IF($B229="","",IFERROR(SUMIFS($H$4:$H$1003,$B$4:$B$1003,$B229,$J$4:$J$1003,"&gt;0")/SUMIFS($J$4:$J$1003,$B$4:$B$1003,$B229)*100,""))</f>
        <v/>
      </c>
      <c r="N229" s="23">
        <f>IF(OR($K229="",$M229=""),"",$K229/$M229-1)</f>
        <v/>
      </c>
      <c r="O229" s="24">
        <f>IF($N229="","",IF($N229&gt;0.3,"Very high",IF($N229&gt;0.2,"High","")))</f>
        <v/>
      </c>
    </row>
    <row r="230">
      <c r="A230" s="16" t="n"/>
      <c r="B230" s="17" t="n"/>
      <c r="C230" s="17" t="n"/>
      <c r="D230" s="18" t="n"/>
      <c r="E230" s="19" t="n"/>
      <c r="F230" s="20" t="n"/>
      <c r="G230" s="17" t="n"/>
      <c r="H230" s="21">
        <f>IF(OR($B230="",$E230=""),"",IF($B230&lt;&gt;$B229,$E230,IF($G229="Yes",$E230,N($H229)+$E230)))</f>
        <v/>
      </c>
      <c r="I230" s="22">
        <f>IF($B230="","",IF($B230&lt;&gt;$B229,"",IF($G229="Yes",IF($D229="","",$D229),$I229)))</f>
        <v/>
      </c>
      <c r="J230" s="22">
        <f>IF(OR($G230&lt;&gt;"Yes",$I230="",$D230=""),"",IF($D230-$I230&gt;0,$D230-$I230,""))</f>
        <v/>
      </c>
      <c r="K230" s="21">
        <f>IF($J230="","",$H230/$J230*100)</f>
        <v/>
      </c>
      <c r="L230" s="21">
        <f>IF($J230="","",$J230/$H230)</f>
        <v/>
      </c>
      <c r="M230" s="21">
        <f>IF($B230="","",IFERROR(SUMIFS($H$4:$H$1003,$B$4:$B$1003,$B230,$J$4:$J$1003,"&gt;0")/SUMIFS($J$4:$J$1003,$B$4:$B$1003,$B230)*100,""))</f>
        <v/>
      </c>
      <c r="N230" s="23">
        <f>IF(OR($K230="",$M230=""),"",$K230/$M230-1)</f>
        <v/>
      </c>
      <c r="O230" s="24">
        <f>IF($N230="","",IF($N230&gt;0.3,"Very high",IF($N230&gt;0.2,"High","")))</f>
        <v/>
      </c>
    </row>
    <row r="231">
      <c r="A231" s="16" t="n"/>
      <c r="B231" s="17" t="n"/>
      <c r="C231" s="17" t="n"/>
      <c r="D231" s="18" t="n"/>
      <c r="E231" s="19" t="n"/>
      <c r="F231" s="20" t="n"/>
      <c r="G231" s="17" t="n"/>
      <c r="H231" s="21">
        <f>IF(OR($B231="",$E231=""),"",IF($B231&lt;&gt;$B230,$E231,IF($G230="Yes",$E231,N($H230)+$E231)))</f>
        <v/>
      </c>
      <c r="I231" s="22">
        <f>IF($B231="","",IF($B231&lt;&gt;$B230,"",IF($G230="Yes",IF($D230="","",$D230),$I230)))</f>
        <v/>
      </c>
      <c r="J231" s="22">
        <f>IF(OR($G231&lt;&gt;"Yes",$I231="",$D231=""),"",IF($D231-$I231&gt;0,$D231-$I231,""))</f>
        <v/>
      </c>
      <c r="K231" s="21">
        <f>IF($J231="","",$H231/$J231*100)</f>
        <v/>
      </c>
      <c r="L231" s="21">
        <f>IF($J231="","",$J231/$H231)</f>
        <v/>
      </c>
      <c r="M231" s="21">
        <f>IF($B231="","",IFERROR(SUMIFS($H$4:$H$1003,$B$4:$B$1003,$B231,$J$4:$J$1003,"&gt;0")/SUMIFS($J$4:$J$1003,$B$4:$B$1003,$B231)*100,""))</f>
        <v/>
      </c>
      <c r="N231" s="23">
        <f>IF(OR($K231="",$M231=""),"",$K231/$M231-1)</f>
        <v/>
      </c>
      <c r="O231" s="24">
        <f>IF($N231="","",IF($N231&gt;0.3,"Very high",IF($N231&gt;0.2,"High","")))</f>
        <v/>
      </c>
    </row>
    <row r="232">
      <c r="A232" s="16" t="n"/>
      <c r="B232" s="17" t="n"/>
      <c r="C232" s="17" t="n"/>
      <c r="D232" s="18" t="n"/>
      <c r="E232" s="19" t="n"/>
      <c r="F232" s="20" t="n"/>
      <c r="G232" s="17" t="n"/>
      <c r="H232" s="21">
        <f>IF(OR($B232="",$E232=""),"",IF($B232&lt;&gt;$B231,$E232,IF($G231="Yes",$E232,N($H231)+$E232)))</f>
        <v/>
      </c>
      <c r="I232" s="22">
        <f>IF($B232="","",IF($B232&lt;&gt;$B231,"",IF($G231="Yes",IF($D231="","",$D231),$I231)))</f>
        <v/>
      </c>
      <c r="J232" s="22">
        <f>IF(OR($G232&lt;&gt;"Yes",$I232="",$D232=""),"",IF($D232-$I232&gt;0,$D232-$I232,""))</f>
        <v/>
      </c>
      <c r="K232" s="21">
        <f>IF($J232="","",$H232/$J232*100)</f>
        <v/>
      </c>
      <c r="L232" s="21">
        <f>IF($J232="","",$J232/$H232)</f>
        <v/>
      </c>
      <c r="M232" s="21">
        <f>IF($B232="","",IFERROR(SUMIFS($H$4:$H$1003,$B$4:$B$1003,$B232,$J$4:$J$1003,"&gt;0")/SUMIFS($J$4:$J$1003,$B$4:$B$1003,$B232)*100,""))</f>
        <v/>
      </c>
      <c r="N232" s="23">
        <f>IF(OR($K232="",$M232=""),"",$K232/$M232-1)</f>
        <v/>
      </c>
      <c r="O232" s="24">
        <f>IF($N232="","",IF($N232&gt;0.3,"Very high",IF($N232&gt;0.2,"High","")))</f>
        <v/>
      </c>
    </row>
    <row r="233">
      <c r="A233" s="16" t="n"/>
      <c r="B233" s="17" t="n"/>
      <c r="C233" s="17" t="n"/>
      <c r="D233" s="18" t="n"/>
      <c r="E233" s="19" t="n"/>
      <c r="F233" s="20" t="n"/>
      <c r="G233" s="17" t="n"/>
      <c r="H233" s="21">
        <f>IF(OR($B233="",$E233=""),"",IF($B233&lt;&gt;$B232,$E233,IF($G232="Yes",$E233,N($H232)+$E233)))</f>
        <v/>
      </c>
      <c r="I233" s="22">
        <f>IF($B233="","",IF($B233&lt;&gt;$B232,"",IF($G232="Yes",IF($D232="","",$D232),$I232)))</f>
        <v/>
      </c>
      <c r="J233" s="22">
        <f>IF(OR($G233&lt;&gt;"Yes",$I233="",$D233=""),"",IF($D233-$I233&gt;0,$D233-$I233,""))</f>
        <v/>
      </c>
      <c r="K233" s="21">
        <f>IF($J233="","",$H233/$J233*100)</f>
        <v/>
      </c>
      <c r="L233" s="21">
        <f>IF($J233="","",$J233/$H233)</f>
        <v/>
      </c>
      <c r="M233" s="21">
        <f>IF($B233="","",IFERROR(SUMIFS($H$4:$H$1003,$B$4:$B$1003,$B233,$J$4:$J$1003,"&gt;0")/SUMIFS($J$4:$J$1003,$B$4:$B$1003,$B233)*100,""))</f>
        <v/>
      </c>
      <c r="N233" s="23">
        <f>IF(OR($K233="",$M233=""),"",$K233/$M233-1)</f>
        <v/>
      </c>
      <c r="O233" s="24">
        <f>IF($N233="","",IF($N233&gt;0.3,"Very high",IF($N233&gt;0.2,"High","")))</f>
        <v/>
      </c>
    </row>
    <row r="234">
      <c r="A234" s="16" t="n"/>
      <c r="B234" s="17" t="n"/>
      <c r="C234" s="17" t="n"/>
      <c r="D234" s="18" t="n"/>
      <c r="E234" s="19" t="n"/>
      <c r="F234" s="20" t="n"/>
      <c r="G234" s="17" t="n"/>
      <c r="H234" s="21">
        <f>IF(OR($B234="",$E234=""),"",IF($B234&lt;&gt;$B233,$E234,IF($G233="Yes",$E234,N($H233)+$E234)))</f>
        <v/>
      </c>
      <c r="I234" s="22">
        <f>IF($B234="","",IF($B234&lt;&gt;$B233,"",IF($G233="Yes",IF($D233="","",$D233),$I233)))</f>
        <v/>
      </c>
      <c r="J234" s="22">
        <f>IF(OR($G234&lt;&gt;"Yes",$I234="",$D234=""),"",IF($D234-$I234&gt;0,$D234-$I234,""))</f>
        <v/>
      </c>
      <c r="K234" s="21">
        <f>IF($J234="","",$H234/$J234*100)</f>
        <v/>
      </c>
      <c r="L234" s="21">
        <f>IF($J234="","",$J234/$H234)</f>
        <v/>
      </c>
      <c r="M234" s="21">
        <f>IF($B234="","",IFERROR(SUMIFS($H$4:$H$1003,$B$4:$B$1003,$B234,$J$4:$J$1003,"&gt;0")/SUMIFS($J$4:$J$1003,$B$4:$B$1003,$B234)*100,""))</f>
        <v/>
      </c>
      <c r="N234" s="23">
        <f>IF(OR($K234="",$M234=""),"",$K234/$M234-1)</f>
        <v/>
      </c>
      <c r="O234" s="24">
        <f>IF($N234="","",IF($N234&gt;0.3,"Very high",IF($N234&gt;0.2,"High","")))</f>
        <v/>
      </c>
    </row>
    <row r="235">
      <c r="A235" s="16" t="n"/>
      <c r="B235" s="17" t="n"/>
      <c r="C235" s="17" t="n"/>
      <c r="D235" s="18" t="n"/>
      <c r="E235" s="19" t="n"/>
      <c r="F235" s="20" t="n"/>
      <c r="G235" s="17" t="n"/>
      <c r="H235" s="21">
        <f>IF(OR($B235="",$E235=""),"",IF($B235&lt;&gt;$B234,$E235,IF($G234="Yes",$E235,N($H234)+$E235)))</f>
        <v/>
      </c>
      <c r="I235" s="22">
        <f>IF($B235="","",IF($B235&lt;&gt;$B234,"",IF($G234="Yes",IF($D234="","",$D234),$I234)))</f>
        <v/>
      </c>
      <c r="J235" s="22">
        <f>IF(OR($G235&lt;&gt;"Yes",$I235="",$D235=""),"",IF($D235-$I235&gt;0,$D235-$I235,""))</f>
        <v/>
      </c>
      <c r="K235" s="21">
        <f>IF($J235="","",$H235/$J235*100)</f>
        <v/>
      </c>
      <c r="L235" s="21">
        <f>IF($J235="","",$J235/$H235)</f>
        <v/>
      </c>
      <c r="M235" s="21">
        <f>IF($B235="","",IFERROR(SUMIFS($H$4:$H$1003,$B$4:$B$1003,$B235,$J$4:$J$1003,"&gt;0")/SUMIFS($J$4:$J$1003,$B$4:$B$1003,$B235)*100,""))</f>
        <v/>
      </c>
      <c r="N235" s="23">
        <f>IF(OR($K235="",$M235=""),"",$K235/$M235-1)</f>
        <v/>
      </c>
      <c r="O235" s="24">
        <f>IF($N235="","",IF($N235&gt;0.3,"Very high",IF($N235&gt;0.2,"High","")))</f>
        <v/>
      </c>
    </row>
    <row r="236">
      <c r="A236" s="16" t="n"/>
      <c r="B236" s="17" t="n"/>
      <c r="C236" s="17" t="n"/>
      <c r="D236" s="18" t="n"/>
      <c r="E236" s="19" t="n"/>
      <c r="F236" s="20" t="n"/>
      <c r="G236" s="17" t="n"/>
      <c r="H236" s="21">
        <f>IF(OR($B236="",$E236=""),"",IF($B236&lt;&gt;$B235,$E236,IF($G235="Yes",$E236,N($H235)+$E236)))</f>
        <v/>
      </c>
      <c r="I236" s="22">
        <f>IF($B236="","",IF($B236&lt;&gt;$B235,"",IF($G235="Yes",IF($D235="","",$D235),$I235)))</f>
        <v/>
      </c>
      <c r="J236" s="22">
        <f>IF(OR($G236&lt;&gt;"Yes",$I236="",$D236=""),"",IF($D236-$I236&gt;0,$D236-$I236,""))</f>
        <v/>
      </c>
      <c r="K236" s="21">
        <f>IF($J236="","",$H236/$J236*100)</f>
        <v/>
      </c>
      <c r="L236" s="21">
        <f>IF($J236="","",$J236/$H236)</f>
        <v/>
      </c>
      <c r="M236" s="21">
        <f>IF($B236="","",IFERROR(SUMIFS($H$4:$H$1003,$B$4:$B$1003,$B236,$J$4:$J$1003,"&gt;0")/SUMIFS($J$4:$J$1003,$B$4:$B$1003,$B236)*100,""))</f>
        <v/>
      </c>
      <c r="N236" s="23">
        <f>IF(OR($K236="",$M236=""),"",$K236/$M236-1)</f>
        <v/>
      </c>
      <c r="O236" s="24">
        <f>IF($N236="","",IF($N236&gt;0.3,"Very high",IF($N236&gt;0.2,"High","")))</f>
        <v/>
      </c>
    </row>
    <row r="237">
      <c r="A237" s="16" t="n"/>
      <c r="B237" s="17" t="n"/>
      <c r="C237" s="17" t="n"/>
      <c r="D237" s="18" t="n"/>
      <c r="E237" s="19" t="n"/>
      <c r="F237" s="20" t="n"/>
      <c r="G237" s="17" t="n"/>
      <c r="H237" s="21">
        <f>IF(OR($B237="",$E237=""),"",IF($B237&lt;&gt;$B236,$E237,IF($G236="Yes",$E237,N($H236)+$E237)))</f>
        <v/>
      </c>
      <c r="I237" s="22">
        <f>IF($B237="","",IF($B237&lt;&gt;$B236,"",IF($G236="Yes",IF($D236="","",$D236),$I236)))</f>
        <v/>
      </c>
      <c r="J237" s="22">
        <f>IF(OR($G237&lt;&gt;"Yes",$I237="",$D237=""),"",IF($D237-$I237&gt;0,$D237-$I237,""))</f>
        <v/>
      </c>
      <c r="K237" s="21">
        <f>IF($J237="","",$H237/$J237*100)</f>
        <v/>
      </c>
      <c r="L237" s="21">
        <f>IF($J237="","",$J237/$H237)</f>
        <v/>
      </c>
      <c r="M237" s="21">
        <f>IF($B237="","",IFERROR(SUMIFS($H$4:$H$1003,$B$4:$B$1003,$B237,$J$4:$J$1003,"&gt;0")/SUMIFS($J$4:$J$1003,$B$4:$B$1003,$B237)*100,""))</f>
        <v/>
      </c>
      <c r="N237" s="23">
        <f>IF(OR($K237="",$M237=""),"",$K237/$M237-1)</f>
        <v/>
      </c>
      <c r="O237" s="24">
        <f>IF($N237="","",IF($N237&gt;0.3,"Very high",IF($N237&gt;0.2,"High","")))</f>
        <v/>
      </c>
    </row>
    <row r="238">
      <c r="A238" s="16" t="n"/>
      <c r="B238" s="17" t="n"/>
      <c r="C238" s="17" t="n"/>
      <c r="D238" s="18" t="n"/>
      <c r="E238" s="19" t="n"/>
      <c r="F238" s="20" t="n"/>
      <c r="G238" s="17" t="n"/>
      <c r="H238" s="21">
        <f>IF(OR($B238="",$E238=""),"",IF($B238&lt;&gt;$B237,$E238,IF($G237="Yes",$E238,N($H237)+$E238)))</f>
        <v/>
      </c>
      <c r="I238" s="22">
        <f>IF($B238="","",IF($B238&lt;&gt;$B237,"",IF($G237="Yes",IF($D237="","",$D237),$I237)))</f>
        <v/>
      </c>
      <c r="J238" s="22">
        <f>IF(OR($G238&lt;&gt;"Yes",$I238="",$D238=""),"",IF($D238-$I238&gt;0,$D238-$I238,""))</f>
        <v/>
      </c>
      <c r="K238" s="21">
        <f>IF($J238="","",$H238/$J238*100)</f>
        <v/>
      </c>
      <c r="L238" s="21">
        <f>IF($J238="","",$J238/$H238)</f>
        <v/>
      </c>
      <c r="M238" s="21">
        <f>IF($B238="","",IFERROR(SUMIFS($H$4:$H$1003,$B$4:$B$1003,$B238,$J$4:$J$1003,"&gt;0")/SUMIFS($J$4:$J$1003,$B$4:$B$1003,$B238)*100,""))</f>
        <v/>
      </c>
      <c r="N238" s="23">
        <f>IF(OR($K238="",$M238=""),"",$K238/$M238-1)</f>
        <v/>
      </c>
      <c r="O238" s="24">
        <f>IF($N238="","",IF($N238&gt;0.3,"Very high",IF($N238&gt;0.2,"High","")))</f>
        <v/>
      </c>
    </row>
    <row r="239">
      <c r="A239" s="16" t="n"/>
      <c r="B239" s="17" t="n"/>
      <c r="C239" s="17" t="n"/>
      <c r="D239" s="18" t="n"/>
      <c r="E239" s="19" t="n"/>
      <c r="F239" s="20" t="n"/>
      <c r="G239" s="17" t="n"/>
      <c r="H239" s="21">
        <f>IF(OR($B239="",$E239=""),"",IF($B239&lt;&gt;$B238,$E239,IF($G238="Yes",$E239,N($H238)+$E239)))</f>
        <v/>
      </c>
      <c r="I239" s="22">
        <f>IF($B239="","",IF($B239&lt;&gt;$B238,"",IF($G238="Yes",IF($D238="","",$D238),$I238)))</f>
        <v/>
      </c>
      <c r="J239" s="22">
        <f>IF(OR($G239&lt;&gt;"Yes",$I239="",$D239=""),"",IF($D239-$I239&gt;0,$D239-$I239,""))</f>
        <v/>
      </c>
      <c r="K239" s="21">
        <f>IF($J239="","",$H239/$J239*100)</f>
        <v/>
      </c>
      <c r="L239" s="21">
        <f>IF($J239="","",$J239/$H239)</f>
        <v/>
      </c>
      <c r="M239" s="21">
        <f>IF($B239="","",IFERROR(SUMIFS($H$4:$H$1003,$B$4:$B$1003,$B239,$J$4:$J$1003,"&gt;0")/SUMIFS($J$4:$J$1003,$B$4:$B$1003,$B239)*100,""))</f>
        <v/>
      </c>
      <c r="N239" s="23">
        <f>IF(OR($K239="",$M239=""),"",$K239/$M239-1)</f>
        <v/>
      </c>
      <c r="O239" s="24">
        <f>IF($N239="","",IF($N239&gt;0.3,"Very high",IF($N239&gt;0.2,"High","")))</f>
        <v/>
      </c>
    </row>
    <row r="240">
      <c r="A240" s="16" t="n"/>
      <c r="B240" s="17" t="n"/>
      <c r="C240" s="17" t="n"/>
      <c r="D240" s="18" t="n"/>
      <c r="E240" s="19" t="n"/>
      <c r="F240" s="20" t="n"/>
      <c r="G240" s="17" t="n"/>
      <c r="H240" s="21">
        <f>IF(OR($B240="",$E240=""),"",IF($B240&lt;&gt;$B239,$E240,IF($G239="Yes",$E240,N($H239)+$E240)))</f>
        <v/>
      </c>
      <c r="I240" s="22">
        <f>IF($B240="","",IF($B240&lt;&gt;$B239,"",IF($G239="Yes",IF($D239="","",$D239),$I239)))</f>
        <v/>
      </c>
      <c r="J240" s="22">
        <f>IF(OR($G240&lt;&gt;"Yes",$I240="",$D240=""),"",IF($D240-$I240&gt;0,$D240-$I240,""))</f>
        <v/>
      </c>
      <c r="K240" s="21">
        <f>IF($J240="","",$H240/$J240*100)</f>
        <v/>
      </c>
      <c r="L240" s="21">
        <f>IF($J240="","",$J240/$H240)</f>
        <v/>
      </c>
      <c r="M240" s="21">
        <f>IF($B240="","",IFERROR(SUMIFS($H$4:$H$1003,$B$4:$B$1003,$B240,$J$4:$J$1003,"&gt;0")/SUMIFS($J$4:$J$1003,$B$4:$B$1003,$B240)*100,""))</f>
        <v/>
      </c>
      <c r="N240" s="23">
        <f>IF(OR($K240="",$M240=""),"",$K240/$M240-1)</f>
        <v/>
      </c>
      <c r="O240" s="24">
        <f>IF($N240="","",IF($N240&gt;0.3,"Very high",IF($N240&gt;0.2,"High","")))</f>
        <v/>
      </c>
    </row>
    <row r="241">
      <c r="A241" s="16" t="n"/>
      <c r="B241" s="17" t="n"/>
      <c r="C241" s="17" t="n"/>
      <c r="D241" s="18" t="n"/>
      <c r="E241" s="19" t="n"/>
      <c r="F241" s="20" t="n"/>
      <c r="G241" s="17" t="n"/>
      <c r="H241" s="21">
        <f>IF(OR($B241="",$E241=""),"",IF($B241&lt;&gt;$B240,$E241,IF($G240="Yes",$E241,N($H240)+$E241)))</f>
        <v/>
      </c>
      <c r="I241" s="22">
        <f>IF($B241="","",IF($B241&lt;&gt;$B240,"",IF($G240="Yes",IF($D240="","",$D240),$I240)))</f>
        <v/>
      </c>
      <c r="J241" s="22">
        <f>IF(OR($G241&lt;&gt;"Yes",$I241="",$D241=""),"",IF($D241-$I241&gt;0,$D241-$I241,""))</f>
        <v/>
      </c>
      <c r="K241" s="21">
        <f>IF($J241="","",$H241/$J241*100)</f>
        <v/>
      </c>
      <c r="L241" s="21">
        <f>IF($J241="","",$J241/$H241)</f>
        <v/>
      </c>
      <c r="M241" s="21">
        <f>IF($B241="","",IFERROR(SUMIFS($H$4:$H$1003,$B$4:$B$1003,$B241,$J$4:$J$1003,"&gt;0")/SUMIFS($J$4:$J$1003,$B$4:$B$1003,$B241)*100,""))</f>
        <v/>
      </c>
      <c r="N241" s="23">
        <f>IF(OR($K241="",$M241=""),"",$K241/$M241-1)</f>
        <v/>
      </c>
      <c r="O241" s="24">
        <f>IF($N241="","",IF($N241&gt;0.3,"Very high",IF($N241&gt;0.2,"High","")))</f>
        <v/>
      </c>
    </row>
    <row r="242">
      <c r="A242" s="16" t="n"/>
      <c r="B242" s="17" t="n"/>
      <c r="C242" s="17" t="n"/>
      <c r="D242" s="18" t="n"/>
      <c r="E242" s="19" t="n"/>
      <c r="F242" s="20" t="n"/>
      <c r="G242" s="17" t="n"/>
      <c r="H242" s="21">
        <f>IF(OR($B242="",$E242=""),"",IF($B242&lt;&gt;$B241,$E242,IF($G241="Yes",$E242,N($H241)+$E242)))</f>
        <v/>
      </c>
      <c r="I242" s="22">
        <f>IF($B242="","",IF($B242&lt;&gt;$B241,"",IF($G241="Yes",IF($D241="","",$D241),$I241)))</f>
        <v/>
      </c>
      <c r="J242" s="22">
        <f>IF(OR($G242&lt;&gt;"Yes",$I242="",$D242=""),"",IF($D242-$I242&gt;0,$D242-$I242,""))</f>
        <v/>
      </c>
      <c r="K242" s="21">
        <f>IF($J242="","",$H242/$J242*100)</f>
        <v/>
      </c>
      <c r="L242" s="21">
        <f>IF($J242="","",$J242/$H242)</f>
        <v/>
      </c>
      <c r="M242" s="21">
        <f>IF($B242="","",IFERROR(SUMIFS($H$4:$H$1003,$B$4:$B$1003,$B242,$J$4:$J$1003,"&gt;0")/SUMIFS($J$4:$J$1003,$B$4:$B$1003,$B242)*100,""))</f>
        <v/>
      </c>
      <c r="N242" s="23">
        <f>IF(OR($K242="",$M242=""),"",$K242/$M242-1)</f>
        <v/>
      </c>
      <c r="O242" s="24">
        <f>IF($N242="","",IF($N242&gt;0.3,"Very high",IF($N242&gt;0.2,"High","")))</f>
        <v/>
      </c>
    </row>
    <row r="243">
      <c r="A243" s="16" t="n"/>
      <c r="B243" s="17" t="n"/>
      <c r="C243" s="17" t="n"/>
      <c r="D243" s="18" t="n"/>
      <c r="E243" s="19" t="n"/>
      <c r="F243" s="20" t="n"/>
      <c r="G243" s="17" t="n"/>
      <c r="H243" s="21">
        <f>IF(OR($B243="",$E243=""),"",IF($B243&lt;&gt;$B242,$E243,IF($G242="Yes",$E243,N($H242)+$E243)))</f>
        <v/>
      </c>
      <c r="I243" s="22">
        <f>IF($B243="","",IF($B243&lt;&gt;$B242,"",IF($G242="Yes",IF($D242="","",$D242),$I242)))</f>
        <v/>
      </c>
      <c r="J243" s="22">
        <f>IF(OR($G243&lt;&gt;"Yes",$I243="",$D243=""),"",IF($D243-$I243&gt;0,$D243-$I243,""))</f>
        <v/>
      </c>
      <c r="K243" s="21">
        <f>IF($J243="","",$H243/$J243*100)</f>
        <v/>
      </c>
      <c r="L243" s="21">
        <f>IF($J243="","",$J243/$H243)</f>
        <v/>
      </c>
      <c r="M243" s="21">
        <f>IF($B243="","",IFERROR(SUMIFS($H$4:$H$1003,$B$4:$B$1003,$B243,$J$4:$J$1003,"&gt;0")/SUMIFS($J$4:$J$1003,$B$4:$B$1003,$B243)*100,""))</f>
        <v/>
      </c>
      <c r="N243" s="23">
        <f>IF(OR($K243="",$M243=""),"",$K243/$M243-1)</f>
        <v/>
      </c>
      <c r="O243" s="24">
        <f>IF($N243="","",IF($N243&gt;0.3,"Very high",IF($N243&gt;0.2,"High","")))</f>
        <v/>
      </c>
    </row>
    <row r="244">
      <c r="A244" s="16" t="n"/>
      <c r="B244" s="17" t="n"/>
      <c r="C244" s="17" t="n"/>
      <c r="D244" s="18" t="n"/>
      <c r="E244" s="19" t="n"/>
      <c r="F244" s="20" t="n"/>
      <c r="G244" s="17" t="n"/>
      <c r="H244" s="21">
        <f>IF(OR($B244="",$E244=""),"",IF($B244&lt;&gt;$B243,$E244,IF($G243="Yes",$E244,N($H243)+$E244)))</f>
        <v/>
      </c>
      <c r="I244" s="22">
        <f>IF($B244="","",IF($B244&lt;&gt;$B243,"",IF($G243="Yes",IF($D243="","",$D243),$I243)))</f>
        <v/>
      </c>
      <c r="J244" s="22">
        <f>IF(OR($G244&lt;&gt;"Yes",$I244="",$D244=""),"",IF($D244-$I244&gt;0,$D244-$I244,""))</f>
        <v/>
      </c>
      <c r="K244" s="21">
        <f>IF($J244="","",$H244/$J244*100)</f>
        <v/>
      </c>
      <c r="L244" s="21">
        <f>IF($J244="","",$J244/$H244)</f>
        <v/>
      </c>
      <c r="M244" s="21">
        <f>IF($B244="","",IFERROR(SUMIFS($H$4:$H$1003,$B$4:$B$1003,$B244,$J$4:$J$1003,"&gt;0")/SUMIFS($J$4:$J$1003,$B$4:$B$1003,$B244)*100,""))</f>
        <v/>
      </c>
      <c r="N244" s="23">
        <f>IF(OR($K244="",$M244=""),"",$K244/$M244-1)</f>
        <v/>
      </c>
      <c r="O244" s="24">
        <f>IF($N244="","",IF($N244&gt;0.3,"Very high",IF($N244&gt;0.2,"High","")))</f>
        <v/>
      </c>
    </row>
    <row r="245">
      <c r="A245" s="16" t="n"/>
      <c r="B245" s="17" t="n"/>
      <c r="C245" s="17" t="n"/>
      <c r="D245" s="18" t="n"/>
      <c r="E245" s="19" t="n"/>
      <c r="F245" s="20" t="n"/>
      <c r="G245" s="17" t="n"/>
      <c r="H245" s="21">
        <f>IF(OR($B245="",$E245=""),"",IF($B245&lt;&gt;$B244,$E245,IF($G244="Yes",$E245,N($H244)+$E245)))</f>
        <v/>
      </c>
      <c r="I245" s="22">
        <f>IF($B245="","",IF($B245&lt;&gt;$B244,"",IF($G244="Yes",IF($D244="","",$D244),$I244)))</f>
        <v/>
      </c>
      <c r="J245" s="22">
        <f>IF(OR($G245&lt;&gt;"Yes",$I245="",$D245=""),"",IF($D245-$I245&gt;0,$D245-$I245,""))</f>
        <v/>
      </c>
      <c r="K245" s="21">
        <f>IF($J245="","",$H245/$J245*100)</f>
        <v/>
      </c>
      <c r="L245" s="21">
        <f>IF($J245="","",$J245/$H245)</f>
        <v/>
      </c>
      <c r="M245" s="21">
        <f>IF($B245="","",IFERROR(SUMIFS($H$4:$H$1003,$B$4:$B$1003,$B245,$J$4:$J$1003,"&gt;0")/SUMIFS($J$4:$J$1003,$B$4:$B$1003,$B245)*100,""))</f>
        <v/>
      </c>
      <c r="N245" s="23">
        <f>IF(OR($K245="",$M245=""),"",$K245/$M245-1)</f>
        <v/>
      </c>
      <c r="O245" s="24">
        <f>IF($N245="","",IF($N245&gt;0.3,"Very high",IF($N245&gt;0.2,"High","")))</f>
        <v/>
      </c>
    </row>
    <row r="246">
      <c r="A246" s="16" t="n"/>
      <c r="B246" s="17" t="n"/>
      <c r="C246" s="17" t="n"/>
      <c r="D246" s="18" t="n"/>
      <c r="E246" s="19" t="n"/>
      <c r="F246" s="20" t="n"/>
      <c r="G246" s="17" t="n"/>
      <c r="H246" s="21">
        <f>IF(OR($B246="",$E246=""),"",IF($B246&lt;&gt;$B245,$E246,IF($G245="Yes",$E246,N($H245)+$E246)))</f>
        <v/>
      </c>
      <c r="I246" s="22">
        <f>IF($B246="","",IF($B246&lt;&gt;$B245,"",IF($G245="Yes",IF($D245="","",$D245),$I245)))</f>
        <v/>
      </c>
      <c r="J246" s="22">
        <f>IF(OR($G246&lt;&gt;"Yes",$I246="",$D246=""),"",IF($D246-$I246&gt;0,$D246-$I246,""))</f>
        <v/>
      </c>
      <c r="K246" s="21">
        <f>IF($J246="","",$H246/$J246*100)</f>
        <v/>
      </c>
      <c r="L246" s="21">
        <f>IF($J246="","",$J246/$H246)</f>
        <v/>
      </c>
      <c r="M246" s="21">
        <f>IF($B246="","",IFERROR(SUMIFS($H$4:$H$1003,$B$4:$B$1003,$B246,$J$4:$J$1003,"&gt;0")/SUMIFS($J$4:$J$1003,$B$4:$B$1003,$B246)*100,""))</f>
        <v/>
      </c>
      <c r="N246" s="23">
        <f>IF(OR($K246="",$M246=""),"",$K246/$M246-1)</f>
        <v/>
      </c>
      <c r="O246" s="24">
        <f>IF($N246="","",IF($N246&gt;0.3,"Very high",IF($N246&gt;0.2,"High","")))</f>
        <v/>
      </c>
    </row>
    <row r="247">
      <c r="A247" s="16" t="n"/>
      <c r="B247" s="17" t="n"/>
      <c r="C247" s="17" t="n"/>
      <c r="D247" s="18" t="n"/>
      <c r="E247" s="19" t="n"/>
      <c r="F247" s="20" t="n"/>
      <c r="G247" s="17" t="n"/>
      <c r="H247" s="21">
        <f>IF(OR($B247="",$E247=""),"",IF($B247&lt;&gt;$B246,$E247,IF($G246="Yes",$E247,N($H246)+$E247)))</f>
        <v/>
      </c>
      <c r="I247" s="22">
        <f>IF($B247="","",IF($B247&lt;&gt;$B246,"",IF($G246="Yes",IF($D246="","",$D246),$I246)))</f>
        <v/>
      </c>
      <c r="J247" s="22">
        <f>IF(OR($G247&lt;&gt;"Yes",$I247="",$D247=""),"",IF($D247-$I247&gt;0,$D247-$I247,""))</f>
        <v/>
      </c>
      <c r="K247" s="21">
        <f>IF($J247="","",$H247/$J247*100)</f>
        <v/>
      </c>
      <c r="L247" s="21">
        <f>IF($J247="","",$J247/$H247)</f>
        <v/>
      </c>
      <c r="M247" s="21">
        <f>IF($B247="","",IFERROR(SUMIFS($H$4:$H$1003,$B$4:$B$1003,$B247,$J$4:$J$1003,"&gt;0")/SUMIFS($J$4:$J$1003,$B$4:$B$1003,$B247)*100,""))</f>
        <v/>
      </c>
      <c r="N247" s="23">
        <f>IF(OR($K247="",$M247=""),"",$K247/$M247-1)</f>
        <v/>
      </c>
      <c r="O247" s="24">
        <f>IF($N247="","",IF($N247&gt;0.3,"Very high",IF($N247&gt;0.2,"High","")))</f>
        <v/>
      </c>
    </row>
    <row r="248">
      <c r="A248" s="16" t="n"/>
      <c r="B248" s="17" t="n"/>
      <c r="C248" s="17" t="n"/>
      <c r="D248" s="18" t="n"/>
      <c r="E248" s="19" t="n"/>
      <c r="F248" s="20" t="n"/>
      <c r="G248" s="17" t="n"/>
      <c r="H248" s="21">
        <f>IF(OR($B248="",$E248=""),"",IF($B248&lt;&gt;$B247,$E248,IF($G247="Yes",$E248,N($H247)+$E248)))</f>
        <v/>
      </c>
      <c r="I248" s="22">
        <f>IF($B248="","",IF($B248&lt;&gt;$B247,"",IF($G247="Yes",IF($D247="","",$D247),$I247)))</f>
        <v/>
      </c>
      <c r="J248" s="22">
        <f>IF(OR($G248&lt;&gt;"Yes",$I248="",$D248=""),"",IF($D248-$I248&gt;0,$D248-$I248,""))</f>
        <v/>
      </c>
      <c r="K248" s="21">
        <f>IF($J248="","",$H248/$J248*100)</f>
        <v/>
      </c>
      <c r="L248" s="21">
        <f>IF($J248="","",$J248/$H248)</f>
        <v/>
      </c>
      <c r="M248" s="21">
        <f>IF($B248="","",IFERROR(SUMIFS($H$4:$H$1003,$B$4:$B$1003,$B248,$J$4:$J$1003,"&gt;0")/SUMIFS($J$4:$J$1003,$B$4:$B$1003,$B248)*100,""))</f>
        <v/>
      </c>
      <c r="N248" s="23">
        <f>IF(OR($K248="",$M248=""),"",$K248/$M248-1)</f>
        <v/>
      </c>
      <c r="O248" s="24">
        <f>IF($N248="","",IF($N248&gt;0.3,"Very high",IF($N248&gt;0.2,"High","")))</f>
        <v/>
      </c>
    </row>
    <row r="249">
      <c r="A249" s="16" t="n"/>
      <c r="B249" s="17" t="n"/>
      <c r="C249" s="17" t="n"/>
      <c r="D249" s="18" t="n"/>
      <c r="E249" s="19" t="n"/>
      <c r="F249" s="20" t="n"/>
      <c r="G249" s="17" t="n"/>
      <c r="H249" s="21">
        <f>IF(OR($B249="",$E249=""),"",IF($B249&lt;&gt;$B248,$E249,IF($G248="Yes",$E249,N($H248)+$E249)))</f>
        <v/>
      </c>
      <c r="I249" s="22">
        <f>IF($B249="","",IF($B249&lt;&gt;$B248,"",IF($G248="Yes",IF($D248="","",$D248),$I248)))</f>
        <v/>
      </c>
      <c r="J249" s="22">
        <f>IF(OR($G249&lt;&gt;"Yes",$I249="",$D249=""),"",IF($D249-$I249&gt;0,$D249-$I249,""))</f>
        <v/>
      </c>
      <c r="K249" s="21">
        <f>IF($J249="","",$H249/$J249*100)</f>
        <v/>
      </c>
      <c r="L249" s="21">
        <f>IF($J249="","",$J249/$H249)</f>
        <v/>
      </c>
      <c r="M249" s="21">
        <f>IF($B249="","",IFERROR(SUMIFS($H$4:$H$1003,$B$4:$B$1003,$B249,$J$4:$J$1003,"&gt;0")/SUMIFS($J$4:$J$1003,$B$4:$B$1003,$B249)*100,""))</f>
        <v/>
      </c>
      <c r="N249" s="23">
        <f>IF(OR($K249="",$M249=""),"",$K249/$M249-1)</f>
        <v/>
      </c>
      <c r="O249" s="24">
        <f>IF($N249="","",IF($N249&gt;0.3,"Very high",IF($N249&gt;0.2,"High","")))</f>
        <v/>
      </c>
    </row>
    <row r="250">
      <c r="A250" s="16" t="n"/>
      <c r="B250" s="17" t="n"/>
      <c r="C250" s="17" t="n"/>
      <c r="D250" s="18" t="n"/>
      <c r="E250" s="19" t="n"/>
      <c r="F250" s="20" t="n"/>
      <c r="G250" s="17" t="n"/>
      <c r="H250" s="21">
        <f>IF(OR($B250="",$E250=""),"",IF($B250&lt;&gt;$B249,$E250,IF($G249="Yes",$E250,N($H249)+$E250)))</f>
        <v/>
      </c>
      <c r="I250" s="22">
        <f>IF($B250="","",IF($B250&lt;&gt;$B249,"",IF($G249="Yes",IF($D249="","",$D249),$I249)))</f>
        <v/>
      </c>
      <c r="J250" s="22">
        <f>IF(OR($G250&lt;&gt;"Yes",$I250="",$D250=""),"",IF($D250-$I250&gt;0,$D250-$I250,""))</f>
        <v/>
      </c>
      <c r="K250" s="21">
        <f>IF($J250="","",$H250/$J250*100)</f>
        <v/>
      </c>
      <c r="L250" s="21">
        <f>IF($J250="","",$J250/$H250)</f>
        <v/>
      </c>
      <c r="M250" s="21">
        <f>IF($B250="","",IFERROR(SUMIFS($H$4:$H$1003,$B$4:$B$1003,$B250,$J$4:$J$1003,"&gt;0")/SUMIFS($J$4:$J$1003,$B$4:$B$1003,$B250)*100,""))</f>
        <v/>
      </c>
      <c r="N250" s="23">
        <f>IF(OR($K250="",$M250=""),"",$K250/$M250-1)</f>
        <v/>
      </c>
      <c r="O250" s="24">
        <f>IF($N250="","",IF($N250&gt;0.3,"Very high",IF($N250&gt;0.2,"High","")))</f>
        <v/>
      </c>
    </row>
    <row r="251">
      <c r="A251" s="16" t="n"/>
      <c r="B251" s="17" t="n"/>
      <c r="C251" s="17" t="n"/>
      <c r="D251" s="18" t="n"/>
      <c r="E251" s="19" t="n"/>
      <c r="F251" s="20" t="n"/>
      <c r="G251" s="17" t="n"/>
      <c r="H251" s="21">
        <f>IF(OR($B251="",$E251=""),"",IF($B251&lt;&gt;$B250,$E251,IF($G250="Yes",$E251,N($H250)+$E251)))</f>
        <v/>
      </c>
      <c r="I251" s="22">
        <f>IF($B251="","",IF($B251&lt;&gt;$B250,"",IF($G250="Yes",IF($D250="","",$D250),$I250)))</f>
        <v/>
      </c>
      <c r="J251" s="22">
        <f>IF(OR($G251&lt;&gt;"Yes",$I251="",$D251=""),"",IF($D251-$I251&gt;0,$D251-$I251,""))</f>
        <v/>
      </c>
      <c r="K251" s="21">
        <f>IF($J251="","",$H251/$J251*100)</f>
        <v/>
      </c>
      <c r="L251" s="21">
        <f>IF($J251="","",$J251/$H251)</f>
        <v/>
      </c>
      <c r="M251" s="21">
        <f>IF($B251="","",IFERROR(SUMIFS($H$4:$H$1003,$B$4:$B$1003,$B251,$J$4:$J$1003,"&gt;0")/SUMIFS($J$4:$J$1003,$B$4:$B$1003,$B251)*100,""))</f>
        <v/>
      </c>
      <c r="N251" s="23">
        <f>IF(OR($K251="",$M251=""),"",$K251/$M251-1)</f>
        <v/>
      </c>
      <c r="O251" s="24">
        <f>IF($N251="","",IF($N251&gt;0.3,"Very high",IF($N251&gt;0.2,"High","")))</f>
        <v/>
      </c>
    </row>
    <row r="252">
      <c r="A252" s="16" t="n"/>
      <c r="B252" s="17" t="n"/>
      <c r="C252" s="17" t="n"/>
      <c r="D252" s="18" t="n"/>
      <c r="E252" s="19" t="n"/>
      <c r="F252" s="20" t="n"/>
      <c r="G252" s="17" t="n"/>
      <c r="H252" s="21">
        <f>IF(OR($B252="",$E252=""),"",IF($B252&lt;&gt;$B251,$E252,IF($G251="Yes",$E252,N($H251)+$E252)))</f>
        <v/>
      </c>
      <c r="I252" s="22">
        <f>IF($B252="","",IF($B252&lt;&gt;$B251,"",IF($G251="Yes",IF($D251="","",$D251),$I251)))</f>
        <v/>
      </c>
      <c r="J252" s="22">
        <f>IF(OR($G252&lt;&gt;"Yes",$I252="",$D252=""),"",IF($D252-$I252&gt;0,$D252-$I252,""))</f>
        <v/>
      </c>
      <c r="K252" s="21">
        <f>IF($J252="","",$H252/$J252*100)</f>
        <v/>
      </c>
      <c r="L252" s="21">
        <f>IF($J252="","",$J252/$H252)</f>
        <v/>
      </c>
      <c r="M252" s="21">
        <f>IF($B252="","",IFERROR(SUMIFS($H$4:$H$1003,$B$4:$B$1003,$B252,$J$4:$J$1003,"&gt;0")/SUMIFS($J$4:$J$1003,$B$4:$B$1003,$B252)*100,""))</f>
        <v/>
      </c>
      <c r="N252" s="23">
        <f>IF(OR($K252="",$M252=""),"",$K252/$M252-1)</f>
        <v/>
      </c>
      <c r="O252" s="24">
        <f>IF($N252="","",IF($N252&gt;0.3,"Very high",IF($N252&gt;0.2,"High","")))</f>
        <v/>
      </c>
    </row>
    <row r="253">
      <c r="A253" s="16" t="n"/>
      <c r="B253" s="17" t="n"/>
      <c r="C253" s="17" t="n"/>
      <c r="D253" s="18" t="n"/>
      <c r="E253" s="19" t="n"/>
      <c r="F253" s="20" t="n"/>
      <c r="G253" s="17" t="n"/>
      <c r="H253" s="21">
        <f>IF(OR($B253="",$E253=""),"",IF($B253&lt;&gt;$B252,$E253,IF($G252="Yes",$E253,N($H252)+$E253)))</f>
        <v/>
      </c>
      <c r="I253" s="22">
        <f>IF($B253="","",IF($B253&lt;&gt;$B252,"",IF($G252="Yes",IF($D252="","",$D252),$I252)))</f>
        <v/>
      </c>
      <c r="J253" s="22">
        <f>IF(OR($G253&lt;&gt;"Yes",$I253="",$D253=""),"",IF($D253-$I253&gt;0,$D253-$I253,""))</f>
        <v/>
      </c>
      <c r="K253" s="21">
        <f>IF($J253="","",$H253/$J253*100)</f>
        <v/>
      </c>
      <c r="L253" s="21">
        <f>IF($J253="","",$J253/$H253)</f>
        <v/>
      </c>
      <c r="M253" s="21">
        <f>IF($B253="","",IFERROR(SUMIFS($H$4:$H$1003,$B$4:$B$1003,$B253,$J$4:$J$1003,"&gt;0")/SUMIFS($J$4:$J$1003,$B$4:$B$1003,$B253)*100,""))</f>
        <v/>
      </c>
      <c r="N253" s="23">
        <f>IF(OR($K253="",$M253=""),"",$K253/$M253-1)</f>
        <v/>
      </c>
      <c r="O253" s="24">
        <f>IF($N253="","",IF($N253&gt;0.3,"Very high",IF($N253&gt;0.2,"High","")))</f>
        <v/>
      </c>
    </row>
    <row r="254">
      <c r="A254" s="16" t="n"/>
      <c r="B254" s="17" t="n"/>
      <c r="C254" s="17" t="n"/>
      <c r="D254" s="18" t="n"/>
      <c r="E254" s="19" t="n"/>
      <c r="F254" s="20" t="n"/>
      <c r="G254" s="17" t="n"/>
      <c r="H254" s="21">
        <f>IF(OR($B254="",$E254=""),"",IF($B254&lt;&gt;$B253,$E254,IF($G253="Yes",$E254,N($H253)+$E254)))</f>
        <v/>
      </c>
      <c r="I254" s="22">
        <f>IF($B254="","",IF($B254&lt;&gt;$B253,"",IF($G253="Yes",IF($D253="","",$D253),$I253)))</f>
        <v/>
      </c>
      <c r="J254" s="22">
        <f>IF(OR($G254&lt;&gt;"Yes",$I254="",$D254=""),"",IF($D254-$I254&gt;0,$D254-$I254,""))</f>
        <v/>
      </c>
      <c r="K254" s="21">
        <f>IF($J254="","",$H254/$J254*100)</f>
        <v/>
      </c>
      <c r="L254" s="21">
        <f>IF($J254="","",$J254/$H254)</f>
        <v/>
      </c>
      <c r="M254" s="21">
        <f>IF($B254="","",IFERROR(SUMIFS($H$4:$H$1003,$B$4:$B$1003,$B254,$J$4:$J$1003,"&gt;0")/SUMIFS($J$4:$J$1003,$B$4:$B$1003,$B254)*100,""))</f>
        <v/>
      </c>
      <c r="N254" s="23">
        <f>IF(OR($K254="",$M254=""),"",$K254/$M254-1)</f>
        <v/>
      </c>
      <c r="O254" s="24">
        <f>IF($N254="","",IF($N254&gt;0.3,"Very high",IF($N254&gt;0.2,"High","")))</f>
        <v/>
      </c>
    </row>
    <row r="255">
      <c r="A255" s="16" t="n"/>
      <c r="B255" s="17" t="n"/>
      <c r="C255" s="17" t="n"/>
      <c r="D255" s="18" t="n"/>
      <c r="E255" s="19" t="n"/>
      <c r="F255" s="20" t="n"/>
      <c r="G255" s="17" t="n"/>
      <c r="H255" s="21">
        <f>IF(OR($B255="",$E255=""),"",IF($B255&lt;&gt;$B254,$E255,IF($G254="Yes",$E255,N($H254)+$E255)))</f>
        <v/>
      </c>
      <c r="I255" s="22">
        <f>IF($B255="","",IF($B255&lt;&gt;$B254,"",IF($G254="Yes",IF($D254="","",$D254),$I254)))</f>
        <v/>
      </c>
      <c r="J255" s="22">
        <f>IF(OR($G255&lt;&gt;"Yes",$I255="",$D255=""),"",IF($D255-$I255&gt;0,$D255-$I255,""))</f>
        <v/>
      </c>
      <c r="K255" s="21">
        <f>IF($J255="","",$H255/$J255*100)</f>
        <v/>
      </c>
      <c r="L255" s="21">
        <f>IF($J255="","",$J255/$H255)</f>
        <v/>
      </c>
      <c r="M255" s="21">
        <f>IF($B255="","",IFERROR(SUMIFS($H$4:$H$1003,$B$4:$B$1003,$B255,$J$4:$J$1003,"&gt;0")/SUMIFS($J$4:$J$1003,$B$4:$B$1003,$B255)*100,""))</f>
        <v/>
      </c>
      <c r="N255" s="23">
        <f>IF(OR($K255="",$M255=""),"",$K255/$M255-1)</f>
        <v/>
      </c>
      <c r="O255" s="24">
        <f>IF($N255="","",IF($N255&gt;0.3,"Very high",IF($N255&gt;0.2,"High","")))</f>
        <v/>
      </c>
    </row>
    <row r="256">
      <c r="A256" s="16" t="n"/>
      <c r="B256" s="17" t="n"/>
      <c r="C256" s="17" t="n"/>
      <c r="D256" s="18" t="n"/>
      <c r="E256" s="19" t="n"/>
      <c r="F256" s="20" t="n"/>
      <c r="G256" s="17" t="n"/>
      <c r="H256" s="21">
        <f>IF(OR($B256="",$E256=""),"",IF($B256&lt;&gt;$B255,$E256,IF($G255="Yes",$E256,N($H255)+$E256)))</f>
        <v/>
      </c>
      <c r="I256" s="22">
        <f>IF($B256="","",IF($B256&lt;&gt;$B255,"",IF($G255="Yes",IF($D255="","",$D255),$I255)))</f>
        <v/>
      </c>
      <c r="J256" s="22">
        <f>IF(OR($G256&lt;&gt;"Yes",$I256="",$D256=""),"",IF($D256-$I256&gt;0,$D256-$I256,""))</f>
        <v/>
      </c>
      <c r="K256" s="21">
        <f>IF($J256="","",$H256/$J256*100)</f>
        <v/>
      </c>
      <c r="L256" s="21">
        <f>IF($J256="","",$J256/$H256)</f>
        <v/>
      </c>
      <c r="M256" s="21">
        <f>IF($B256="","",IFERROR(SUMIFS($H$4:$H$1003,$B$4:$B$1003,$B256,$J$4:$J$1003,"&gt;0")/SUMIFS($J$4:$J$1003,$B$4:$B$1003,$B256)*100,""))</f>
        <v/>
      </c>
      <c r="N256" s="23">
        <f>IF(OR($K256="",$M256=""),"",$K256/$M256-1)</f>
        <v/>
      </c>
      <c r="O256" s="24">
        <f>IF($N256="","",IF($N256&gt;0.3,"Very high",IF($N256&gt;0.2,"High","")))</f>
        <v/>
      </c>
    </row>
    <row r="257">
      <c r="A257" s="16" t="n"/>
      <c r="B257" s="17" t="n"/>
      <c r="C257" s="17" t="n"/>
      <c r="D257" s="18" t="n"/>
      <c r="E257" s="19" t="n"/>
      <c r="F257" s="20" t="n"/>
      <c r="G257" s="17" t="n"/>
      <c r="H257" s="21">
        <f>IF(OR($B257="",$E257=""),"",IF($B257&lt;&gt;$B256,$E257,IF($G256="Yes",$E257,N($H256)+$E257)))</f>
        <v/>
      </c>
      <c r="I257" s="22">
        <f>IF($B257="","",IF($B257&lt;&gt;$B256,"",IF($G256="Yes",IF($D256="","",$D256),$I256)))</f>
        <v/>
      </c>
      <c r="J257" s="22">
        <f>IF(OR($G257&lt;&gt;"Yes",$I257="",$D257=""),"",IF($D257-$I257&gt;0,$D257-$I257,""))</f>
        <v/>
      </c>
      <c r="K257" s="21">
        <f>IF($J257="","",$H257/$J257*100)</f>
        <v/>
      </c>
      <c r="L257" s="21">
        <f>IF($J257="","",$J257/$H257)</f>
        <v/>
      </c>
      <c r="M257" s="21">
        <f>IF($B257="","",IFERROR(SUMIFS($H$4:$H$1003,$B$4:$B$1003,$B257,$J$4:$J$1003,"&gt;0")/SUMIFS($J$4:$J$1003,$B$4:$B$1003,$B257)*100,""))</f>
        <v/>
      </c>
      <c r="N257" s="23">
        <f>IF(OR($K257="",$M257=""),"",$K257/$M257-1)</f>
        <v/>
      </c>
      <c r="O257" s="24">
        <f>IF($N257="","",IF($N257&gt;0.3,"Very high",IF($N257&gt;0.2,"High","")))</f>
        <v/>
      </c>
    </row>
    <row r="258">
      <c r="A258" s="16" t="n"/>
      <c r="B258" s="17" t="n"/>
      <c r="C258" s="17" t="n"/>
      <c r="D258" s="18" t="n"/>
      <c r="E258" s="19" t="n"/>
      <c r="F258" s="20" t="n"/>
      <c r="G258" s="17" t="n"/>
      <c r="H258" s="21">
        <f>IF(OR($B258="",$E258=""),"",IF($B258&lt;&gt;$B257,$E258,IF($G257="Yes",$E258,N($H257)+$E258)))</f>
        <v/>
      </c>
      <c r="I258" s="22">
        <f>IF($B258="","",IF($B258&lt;&gt;$B257,"",IF($G257="Yes",IF($D257="","",$D257),$I257)))</f>
        <v/>
      </c>
      <c r="J258" s="22">
        <f>IF(OR($G258&lt;&gt;"Yes",$I258="",$D258=""),"",IF($D258-$I258&gt;0,$D258-$I258,""))</f>
        <v/>
      </c>
      <c r="K258" s="21">
        <f>IF($J258="","",$H258/$J258*100)</f>
        <v/>
      </c>
      <c r="L258" s="21">
        <f>IF($J258="","",$J258/$H258)</f>
        <v/>
      </c>
      <c r="M258" s="21">
        <f>IF($B258="","",IFERROR(SUMIFS($H$4:$H$1003,$B$4:$B$1003,$B258,$J$4:$J$1003,"&gt;0")/SUMIFS($J$4:$J$1003,$B$4:$B$1003,$B258)*100,""))</f>
        <v/>
      </c>
      <c r="N258" s="23">
        <f>IF(OR($K258="",$M258=""),"",$K258/$M258-1)</f>
        <v/>
      </c>
      <c r="O258" s="24">
        <f>IF($N258="","",IF($N258&gt;0.3,"Very high",IF($N258&gt;0.2,"High","")))</f>
        <v/>
      </c>
    </row>
    <row r="259">
      <c r="A259" s="16" t="n"/>
      <c r="B259" s="17" t="n"/>
      <c r="C259" s="17" t="n"/>
      <c r="D259" s="18" t="n"/>
      <c r="E259" s="19" t="n"/>
      <c r="F259" s="20" t="n"/>
      <c r="G259" s="17" t="n"/>
      <c r="H259" s="21">
        <f>IF(OR($B259="",$E259=""),"",IF($B259&lt;&gt;$B258,$E259,IF($G258="Yes",$E259,N($H258)+$E259)))</f>
        <v/>
      </c>
      <c r="I259" s="22">
        <f>IF($B259="","",IF($B259&lt;&gt;$B258,"",IF($G258="Yes",IF($D258="","",$D258),$I258)))</f>
        <v/>
      </c>
      <c r="J259" s="22">
        <f>IF(OR($G259&lt;&gt;"Yes",$I259="",$D259=""),"",IF($D259-$I259&gt;0,$D259-$I259,""))</f>
        <v/>
      </c>
      <c r="K259" s="21">
        <f>IF($J259="","",$H259/$J259*100)</f>
        <v/>
      </c>
      <c r="L259" s="21">
        <f>IF($J259="","",$J259/$H259)</f>
        <v/>
      </c>
      <c r="M259" s="21">
        <f>IF($B259="","",IFERROR(SUMIFS($H$4:$H$1003,$B$4:$B$1003,$B259,$J$4:$J$1003,"&gt;0")/SUMIFS($J$4:$J$1003,$B$4:$B$1003,$B259)*100,""))</f>
        <v/>
      </c>
      <c r="N259" s="23">
        <f>IF(OR($K259="",$M259=""),"",$K259/$M259-1)</f>
        <v/>
      </c>
      <c r="O259" s="24">
        <f>IF($N259="","",IF($N259&gt;0.3,"Very high",IF($N259&gt;0.2,"High","")))</f>
        <v/>
      </c>
    </row>
    <row r="260">
      <c r="A260" s="16" t="n"/>
      <c r="B260" s="17" t="n"/>
      <c r="C260" s="17" t="n"/>
      <c r="D260" s="18" t="n"/>
      <c r="E260" s="19" t="n"/>
      <c r="F260" s="20" t="n"/>
      <c r="G260" s="17" t="n"/>
      <c r="H260" s="21">
        <f>IF(OR($B260="",$E260=""),"",IF($B260&lt;&gt;$B259,$E260,IF($G259="Yes",$E260,N($H259)+$E260)))</f>
        <v/>
      </c>
      <c r="I260" s="22">
        <f>IF($B260="","",IF($B260&lt;&gt;$B259,"",IF($G259="Yes",IF($D259="","",$D259),$I259)))</f>
        <v/>
      </c>
      <c r="J260" s="22">
        <f>IF(OR($G260&lt;&gt;"Yes",$I260="",$D260=""),"",IF($D260-$I260&gt;0,$D260-$I260,""))</f>
        <v/>
      </c>
      <c r="K260" s="21">
        <f>IF($J260="","",$H260/$J260*100)</f>
        <v/>
      </c>
      <c r="L260" s="21">
        <f>IF($J260="","",$J260/$H260)</f>
        <v/>
      </c>
      <c r="M260" s="21">
        <f>IF($B260="","",IFERROR(SUMIFS($H$4:$H$1003,$B$4:$B$1003,$B260,$J$4:$J$1003,"&gt;0")/SUMIFS($J$4:$J$1003,$B$4:$B$1003,$B260)*100,""))</f>
        <v/>
      </c>
      <c r="N260" s="23">
        <f>IF(OR($K260="",$M260=""),"",$K260/$M260-1)</f>
        <v/>
      </c>
      <c r="O260" s="24">
        <f>IF($N260="","",IF($N260&gt;0.3,"Very high",IF($N260&gt;0.2,"High","")))</f>
        <v/>
      </c>
    </row>
    <row r="261">
      <c r="A261" s="16" t="n"/>
      <c r="B261" s="17" t="n"/>
      <c r="C261" s="17" t="n"/>
      <c r="D261" s="18" t="n"/>
      <c r="E261" s="19" t="n"/>
      <c r="F261" s="20" t="n"/>
      <c r="G261" s="17" t="n"/>
      <c r="H261" s="21">
        <f>IF(OR($B261="",$E261=""),"",IF($B261&lt;&gt;$B260,$E261,IF($G260="Yes",$E261,N($H260)+$E261)))</f>
        <v/>
      </c>
      <c r="I261" s="22">
        <f>IF($B261="","",IF($B261&lt;&gt;$B260,"",IF($G260="Yes",IF($D260="","",$D260),$I260)))</f>
        <v/>
      </c>
      <c r="J261" s="22">
        <f>IF(OR($G261&lt;&gt;"Yes",$I261="",$D261=""),"",IF($D261-$I261&gt;0,$D261-$I261,""))</f>
        <v/>
      </c>
      <c r="K261" s="21">
        <f>IF($J261="","",$H261/$J261*100)</f>
        <v/>
      </c>
      <c r="L261" s="21">
        <f>IF($J261="","",$J261/$H261)</f>
        <v/>
      </c>
      <c r="M261" s="21">
        <f>IF($B261="","",IFERROR(SUMIFS($H$4:$H$1003,$B$4:$B$1003,$B261,$J$4:$J$1003,"&gt;0")/SUMIFS($J$4:$J$1003,$B$4:$B$1003,$B261)*100,""))</f>
        <v/>
      </c>
      <c r="N261" s="23">
        <f>IF(OR($K261="",$M261=""),"",$K261/$M261-1)</f>
        <v/>
      </c>
      <c r="O261" s="24">
        <f>IF($N261="","",IF($N261&gt;0.3,"Very high",IF($N261&gt;0.2,"High","")))</f>
        <v/>
      </c>
    </row>
    <row r="262">
      <c r="A262" s="16" t="n"/>
      <c r="B262" s="17" t="n"/>
      <c r="C262" s="17" t="n"/>
      <c r="D262" s="18" t="n"/>
      <c r="E262" s="19" t="n"/>
      <c r="F262" s="20" t="n"/>
      <c r="G262" s="17" t="n"/>
      <c r="H262" s="21">
        <f>IF(OR($B262="",$E262=""),"",IF($B262&lt;&gt;$B261,$E262,IF($G261="Yes",$E262,N($H261)+$E262)))</f>
        <v/>
      </c>
      <c r="I262" s="22">
        <f>IF($B262="","",IF($B262&lt;&gt;$B261,"",IF($G261="Yes",IF($D261="","",$D261),$I261)))</f>
        <v/>
      </c>
      <c r="J262" s="22">
        <f>IF(OR($G262&lt;&gt;"Yes",$I262="",$D262=""),"",IF($D262-$I262&gt;0,$D262-$I262,""))</f>
        <v/>
      </c>
      <c r="K262" s="21">
        <f>IF($J262="","",$H262/$J262*100)</f>
        <v/>
      </c>
      <c r="L262" s="21">
        <f>IF($J262="","",$J262/$H262)</f>
        <v/>
      </c>
      <c r="M262" s="21">
        <f>IF($B262="","",IFERROR(SUMIFS($H$4:$H$1003,$B$4:$B$1003,$B262,$J$4:$J$1003,"&gt;0")/SUMIFS($J$4:$J$1003,$B$4:$B$1003,$B262)*100,""))</f>
        <v/>
      </c>
      <c r="N262" s="23">
        <f>IF(OR($K262="",$M262=""),"",$K262/$M262-1)</f>
        <v/>
      </c>
      <c r="O262" s="24">
        <f>IF($N262="","",IF($N262&gt;0.3,"Very high",IF($N262&gt;0.2,"High","")))</f>
        <v/>
      </c>
    </row>
    <row r="263">
      <c r="A263" s="16" t="n"/>
      <c r="B263" s="17" t="n"/>
      <c r="C263" s="17" t="n"/>
      <c r="D263" s="18" t="n"/>
      <c r="E263" s="19" t="n"/>
      <c r="F263" s="20" t="n"/>
      <c r="G263" s="17" t="n"/>
      <c r="H263" s="21">
        <f>IF(OR($B263="",$E263=""),"",IF($B263&lt;&gt;$B262,$E263,IF($G262="Yes",$E263,N($H262)+$E263)))</f>
        <v/>
      </c>
      <c r="I263" s="22">
        <f>IF($B263="","",IF($B263&lt;&gt;$B262,"",IF($G262="Yes",IF($D262="","",$D262),$I262)))</f>
        <v/>
      </c>
      <c r="J263" s="22">
        <f>IF(OR($G263&lt;&gt;"Yes",$I263="",$D263=""),"",IF($D263-$I263&gt;0,$D263-$I263,""))</f>
        <v/>
      </c>
      <c r="K263" s="21">
        <f>IF($J263="","",$H263/$J263*100)</f>
        <v/>
      </c>
      <c r="L263" s="21">
        <f>IF($J263="","",$J263/$H263)</f>
        <v/>
      </c>
      <c r="M263" s="21">
        <f>IF($B263="","",IFERROR(SUMIFS($H$4:$H$1003,$B$4:$B$1003,$B263,$J$4:$J$1003,"&gt;0")/SUMIFS($J$4:$J$1003,$B$4:$B$1003,$B263)*100,""))</f>
        <v/>
      </c>
      <c r="N263" s="23">
        <f>IF(OR($K263="",$M263=""),"",$K263/$M263-1)</f>
        <v/>
      </c>
      <c r="O263" s="24">
        <f>IF($N263="","",IF($N263&gt;0.3,"Very high",IF($N263&gt;0.2,"High","")))</f>
        <v/>
      </c>
    </row>
    <row r="264">
      <c r="A264" s="16" t="n"/>
      <c r="B264" s="17" t="n"/>
      <c r="C264" s="17" t="n"/>
      <c r="D264" s="18" t="n"/>
      <c r="E264" s="19" t="n"/>
      <c r="F264" s="20" t="n"/>
      <c r="G264" s="17" t="n"/>
      <c r="H264" s="21">
        <f>IF(OR($B264="",$E264=""),"",IF($B264&lt;&gt;$B263,$E264,IF($G263="Yes",$E264,N($H263)+$E264)))</f>
        <v/>
      </c>
      <c r="I264" s="22">
        <f>IF($B264="","",IF($B264&lt;&gt;$B263,"",IF($G263="Yes",IF($D263="","",$D263),$I263)))</f>
        <v/>
      </c>
      <c r="J264" s="22">
        <f>IF(OR($G264&lt;&gt;"Yes",$I264="",$D264=""),"",IF($D264-$I264&gt;0,$D264-$I264,""))</f>
        <v/>
      </c>
      <c r="K264" s="21">
        <f>IF($J264="","",$H264/$J264*100)</f>
        <v/>
      </c>
      <c r="L264" s="21">
        <f>IF($J264="","",$J264/$H264)</f>
        <v/>
      </c>
      <c r="M264" s="21">
        <f>IF($B264="","",IFERROR(SUMIFS($H$4:$H$1003,$B$4:$B$1003,$B264,$J$4:$J$1003,"&gt;0")/SUMIFS($J$4:$J$1003,$B$4:$B$1003,$B264)*100,""))</f>
        <v/>
      </c>
      <c r="N264" s="23">
        <f>IF(OR($K264="",$M264=""),"",$K264/$M264-1)</f>
        <v/>
      </c>
      <c r="O264" s="24">
        <f>IF($N264="","",IF($N264&gt;0.3,"Very high",IF($N264&gt;0.2,"High","")))</f>
        <v/>
      </c>
    </row>
    <row r="265">
      <c r="A265" s="16" t="n"/>
      <c r="B265" s="17" t="n"/>
      <c r="C265" s="17" t="n"/>
      <c r="D265" s="18" t="n"/>
      <c r="E265" s="19" t="n"/>
      <c r="F265" s="20" t="n"/>
      <c r="G265" s="17" t="n"/>
      <c r="H265" s="21">
        <f>IF(OR($B265="",$E265=""),"",IF($B265&lt;&gt;$B264,$E265,IF($G264="Yes",$E265,N($H264)+$E265)))</f>
        <v/>
      </c>
      <c r="I265" s="22">
        <f>IF($B265="","",IF($B265&lt;&gt;$B264,"",IF($G264="Yes",IF($D264="","",$D264),$I264)))</f>
        <v/>
      </c>
      <c r="J265" s="22">
        <f>IF(OR($G265&lt;&gt;"Yes",$I265="",$D265=""),"",IF($D265-$I265&gt;0,$D265-$I265,""))</f>
        <v/>
      </c>
      <c r="K265" s="21">
        <f>IF($J265="","",$H265/$J265*100)</f>
        <v/>
      </c>
      <c r="L265" s="21">
        <f>IF($J265="","",$J265/$H265)</f>
        <v/>
      </c>
      <c r="M265" s="21">
        <f>IF($B265="","",IFERROR(SUMIFS($H$4:$H$1003,$B$4:$B$1003,$B265,$J$4:$J$1003,"&gt;0")/SUMIFS($J$4:$J$1003,$B$4:$B$1003,$B265)*100,""))</f>
        <v/>
      </c>
      <c r="N265" s="23">
        <f>IF(OR($K265="",$M265=""),"",$K265/$M265-1)</f>
        <v/>
      </c>
      <c r="O265" s="24">
        <f>IF($N265="","",IF($N265&gt;0.3,"Very high",IF($N265&gt;0.2,"High","")))</f>
        <v/>
      </c>
    </row>
    <row r="266">
      <c r="A266" s="16" t="n"/>
      <c r="B266" s="17" t="n"/>
      <c r="C266" s="17" t="n"/>
      <c r="D266" s="18" t="n"/>
      <c r="E266" s="19" t="n"/>
      <c r="F266" s="20" t="n"/>
      <c r="G266" s="17" t="n"/>
      <c r="H266" s="21">
        <f>IF(OR($B266="",$E266=""),"",IF($B266&lt;&gt;$B265,$E266,IF($G265="Yes",$E266,N($H265)+$E266)))</f>
        <v/>
      </c>
      <c r="I266" s="22">
        <f>IF($B266="","",IF($B266&lt;&gt;$B265,"",IF($G265="Yes",IF($D265="","",$D265),$I265)))</f>
        <v/>
      </c>
      <c r="J266" s="22">
        <f>IF(OR($G266&lt;&gt;"Yes",$I266="",$D266=""),"",IF($D266-$I266&gt;0,$D266-$I266,""))</f>
        <v/>
      </c>
      <c r="K266" s="21">
        <f>IF($J266="","",$H266/$J266*100)</f>
        <v/>
      </c>
      <c r="L266" s="21">
        <f>IF($J266="","",$J266/$H266)</f>
        <v/>
      </c>
      <c r="M266" s="21">
        <f>IF($B266="","",IFERROR(SUMIFS($H$4:$H$1003,$B$4:$B$1003,$B266,$J$4:$J$1003,"&gt;0")/SUMIFS($J$4:$J$1003,$B$4:$B$1003,$B266)*100,""))</f>
        <v/>
      </c>
      <c r="N266" s="23">
        <f>IF(OR($K266="",$M266=""),"",$K266/$M266-1)</f>
        <v/>
      </c>
      <c r="O266" s="24">
        <f>IF($N266="","",IF($N266&gt;0.3,"Very high",IF($N266&gt;0.2,"High","")))</f>
        <v/>
      </c>
    </row>
    <row r="267">
      <c r="A267" s="16" t="n"/>
      <c r="B267" s="17" t="n"/>
      <c r="C267" s="17" t="n"/>
      <c r="D267" s="18" t="n"/>
      <c r="E267" s="19" t="n"/>
      <c r="F267" s="20" t="n"/>
      <c r="G267" s="17" t="n"/>
      <c r="H267" s="21">
        <f>IF(OR($B267="",$E267=""),"",IF($B267&lt;&gt;$B266,$E267,IF($G266="Yes",$E267,N($H266)+$E267)))</f>
        <v/>
      </c>
      <c r="I267" s="22">
        <f>IF($B267="","",IF($B267&lt;&gt;$B266,"",IF($G266="Yes",IF($D266="","",$D266),$I266)))</f>
        <v/>
      </c>
      <c r="J267" s="22">
        <f>IF(OR($G267&lt;&gt;"Yes",$I267="",$D267=""),"",IF($D267-$I267&gt;0,$D267-$I267,""))</f>
        <v/>
      </c>
      <c r="K267" s="21">
        <f>IF($J267="","",$H267/$J267*100)</f>
        <v/>
      </c>
      <c r="L267" s="21">
        <f>IF($J267="","",$J267/$H267)</f>
        <v/>
      </c>
      <c r="M267" s="21">
        <f>IF($B267="","",IFERROR(SUMIFS($H$4:$H$1003,$B$4:$B$1003,$B267,$J$4:$J$1003,"&gt;0")/SUMIFS($J$4:$J$1003,$B$4:$B$1003,$B267)*100,""))</f>
        <v/>
      </c>
      <c r="N267" s="23">
        <f>IF(OR($K267="",$M267=""),"",$K267/$M267-1)</f>
        <v/>
      </c>
      <c r="O267" s="24">
        <f>IF($N267="","",IF($N267&gt;0.3,"Very high",IF($N267&gt;0.2,"High","")))</f>
        <v/>
      </c>
    </row>
    <row r="268">
      <c r="A268" s="16" t="n"/>
      <c r="B268" s="17" t="n"/>
      <c r="C268" s="17" t="n"/>
      <c r="D268" s="18" t="n"/>
      <c r="E268" s="19" t="n"/>
      <c r="F268" s="20" t="n"/>
      <c r="G268" s="17" t="n"/>
      <c r="H268" s="21">
        <f>IF(OR($B268="",$E268=""),"",IF($B268&lt;&gt;$B267,$E268,IF($G267="Yes",$E268,N($H267)+$E268)))</f>
        <v/>
      </c>
      <c r="I268" s="22">
        <f>IF($B268="","",IF($B268&lt;&gt;$B267,"",IF($G267="Yes",IF($D267="","",$D267),$I267)))</f>
        <v/>
      </c>
      <c r="J268" s="22">
        <f>IF(OR($G268&lt;&gt;"Yes",$I268="",$D268=""),"",IF($D268-$I268&gt;0,$D268-$I268,""))</f>
        <v/>
      </c>
      <c r="K268" s="21">
        <f>IF($J268="","",$H268/$J268*100)</f>
        <v/>
      </c>
      <c r="L268" s="21">
        <f>IF($J268="","",$J268/$H268)</f>
        <v/>
      </c>
      <c r="M268" s="21">
        <f>IF($B268="","",IFERROR(SUMIFS($H$4:$H$1003,$B$4:$B$1003,$B268,$J$4:$J$1003,"&gt;0")/SUMIFS($J$4:$J$1003,$B$4:$B$1003,$B268)*100,""))</f>
        <v/>
      </c>
      <c r="N268" s="23">
        <f>IF(OR($K268="",$M268=""),"",$K268/$M268-1)</f>
        <v/>
      </c>
      <c r="O268" s="24">
        <f>IF($N268="","",IF($N268&gt;0.3,"Very high",IF($N268&gt;0.2,"High","")))</f>
        <v/>
      </c>
    </row>
    <row r="269">
      <c r="A269" s="16" t="n"/>
      <c r="B269" s="17" t="n"/>
      <c r="C269" s="17" t="n"/>
      <c r="D269" s="18" t="n"/>
      <c r="E269" s="19" t="n"/>
      <c r="F269" s="20" t="n"/>
      <c r="G269" s="17" t="n"/>
      <c r="H269" s="21">
        <f>IF(OR($B269="",$E269=""),"",IF($B269&lt;&gt;$B268,$E269,IF($G268="Yes",$E269,N($H268)+$E269)))</f>
        <v/>
      </c>
      <c r="I269" s="22">
        <f>IF($B269="","",IF($B269&lt;&gt;$B268,"",IF($G268="Yes",IF($D268="","",$D268),$I268)))</f>
        <v/>
      </c>
      <c r="J269" s="22">
        <f>IF(OR($G269&lt;&gt;"Yes",$I269="",$D269=""),"",IF($D269-$I269&gt;0,$D269-$I269,""))</f>
        <v/>
      </c>
      <c r="K269" s="21">
        <f>IF($J269="","",$H269/$J269*100)</f>
        <v/>
      </c>
      <c r="L269" s="21">
        <f>IF($J269="","",$J269/$H269)</f>
        <v/>
      </c>
      <c r="M269" s="21">
        <f>IF($B269="","",IFERROR(SUMIFS($H$4:$H$1003,$B$4:$B$1003,$B269,$J$4:$J$1003,"&gt;0")/SUMIFS($J$4:$J$1003,$B$4:$B$1003,$B269)*100,""))</f>
        <v/>
      </c>
      <c r="N269" s="23">
        <f>IF(OR($K269="",$M269=""),"",$K269/$M269-1)</f>
        <v/>
      </c>
      <c r="O269" s="24">
        <f>IF($N269="","",IF($N269&gt;0.3,"Very high",IF($N269&gt;0.2,"High","")))</f>
        <v/>
      </c>
    </row>
    <row r="270">
      <c r="A270" s="16" t="n"/>
      <c r="B270" s="17" t="n"/>
      <c r="C270" s="17" t="n"/>
      <c r="D270" s="18" t="n"/>
      <c r="E270" s="19" t="n"/>
      <c r="F270" s="20" t="n"/>
      <c r="G270" s="17" t="n"/>
      <c r="H270" s="21">
        <f>IF(OR($B270="",$E270=""),"",IF($B270&lt;&gt;$B269,$E270,IF($G269="Yes",$E270,N($H269)+$E270)))</f>
        <v/>
      </c>
      <c r="I270" s="22">
        <f>IF($B270="","",IF($B270&lt;&gt;$B269,"",IF($G269="Yes",IF($D269="","",$D269),$I269)))</f>
        <v/>
      </c>
      <c r="J270" s="22">
        <f>IF(OR($G270&lt;&gt;"Yes",$I270="",$D270=""),"",IF($D270-$I270&gt;0,$D270-$I270,""))</f>
        <v/>
      </c>
      <c r="K270" s="21">
        <f>IF($J270="","",$H270/$J270*100)</f>
        <v/>
      </c>
      <c r="L270" s="21">
        <f>IF($J270="","",$J270/$H270)</f>
        <v/>
      </c>
      <c r="M270" s="21">
        <f>IF($B270="","",IFERROR(SUMIFS($H$4:$H$1003,$B$4:$B$1003,$B270,$J$4:$J$1003,"&gt;0")/SUMIFS($J$4:$J$1003,$B$4:$B$1003,$B270)*100,""))</f>
        <v/>
      </c>
      <c r="N270" s="23">
        <f>IF(OR($K270="",$M270=""),"",$K270/$M270-1)</f>
        <v/>
      </c>
      <c r="O270" s="24">
        <f>IF($N270="","",IF($N270&gt;0.3,"Very high",IF($N270&gt;0.2,"High","")))</f>
        <v/>
      </c>
    </row>
    <row r="271">
      <c r="A271" s="16" t="n"/>
      <c r="B271" s="17" t="n"/>
      <c r="C271" s="17" t="n"/>
      <c r="D271" s="18" t="n"/>
      <c r="E271" s="19" t="n"/>
      <c r="F271" s="20" t="n"/>
      <c r="G271" s="17" t="n"/>
      <c r="H271" s="21">
        <f>IF(OR($B271="",$E271=""),"",IF($B271&lt;&gt;$B270,$E271,IF($G270="Yes",$E271,N($H270)+$E271)))</f>
        <v/>
      </c>
      <c r="I271" s="22">
        <f>IF($B271="","",IF($B271&lt;&gt;$B270,"",IF($G270="Yes",IF($D270="","",$D270),$I270)))</f>
        <v/>
      </c>
      <c r="J271" s="22">
        <f>IF(OR($G271&lt;&gt;"Yes",$I271="",$D271=""),"",IF($D271-$I271&gt;0,$D271-$I271,""))</f>
        <v/>
      </c>
      <c r="K271" s="21">
        <f>IF($J271="","",$H271/$J271*100)</f>
        <v/>
      </c>
      <c r="L271" s="21">
        <f>IF($J271="","",$J271/$H271)</f>
        <v/>
      </c>
      <c r="M271" s="21">
        <f>IF($B271="","",IFERROR(SUMIFS($H$4:$H$1003,$B$4:$B$1003,$B271,$J$4:$J$1003,"&gt;0")/SUMIFS($J$4:$J$1003,$B$4:$B$1003,$B271)*100,""))</f>
        <v/>
      </c>
      <c r="N271" s="23">
        <f>IF(OR($K271="",$M271=""),"",$K271/$M271-1)</f>
        <v/>
      </c>
      <c r="O271" s="24">
        <f>IF($N271="","",IF($N271&gt;0.3,"Very high",IF($N271&gt;0.2,"High","")))</f>
        <v/>
      </c>
    </row>
    <row r="272">
      <c r="A272" s="16" t="n"/>
      <c r="B272" s="17" t="n"/>
      <c r="C272" s="17" t="n"/>
      <c r="D272" s="18" t="n"/>
      <c r="E272" s="19" t="n"/>
      <c r="F272" s="20" t="n"/>
      <c r="G272" s="17" t="n"/>
      <c r="H272" s="21">
        <f>IF(OR($B272="",$E272=""),"",IF($B272&lt;&gt;$B271,$E272,IF($G271="Yes",$E272,N($H271)+$E272)))</f>
        <v/>
      </c>
      <c r="I272" s="22">
        <f>IF($B272="","",IF($B272&lt;&gt;$B271,"",IF($G271="Yes",IF($D271="","",$D271),$I271)))</f>
        <v/>
      </c>
      <c r="J272" s="22">
        <f>IF(OR($G272&lt;&gt;"Yes",$I272="",$D272=""),"",IF($D272-$I272&gt;0,$D272-$I272,""))</f>
        <v/>
      </c>
      <c r="K272" s="21">
        <f>IF($J272="","",$H272/$J272*100)</f>
        <v/>
      </c>
      <c r="L272" s="21">
        <f>IF($J272="","",$J272/$H272)</f>
        <v/>
      </c>
      <c r="M272" s="21">
        <f>IF($B272="","",IFERROR(SUMIFS($H$4:$H$1003,$B$4:$B$1003,$B272,$J$4:$J$1003,"&gt;0")/SUMIFS($J$4:$J$1003,$B$4:$B$1003,$B272)*100,""))</f>
        <v/>
      </c>
      <c r="N272" s="23">
        <f>IF(OR($K272="",$M272=""),"",$K272/$M272-1)</f>
        <v/>
      </c>
      <c r="O272" s="24">
        <f>IF($N272="","",IF($N272&gt;0.3,"Very high",IF($N272&gt;0.2,"High","")))</f>
        <v/>
      </c>
    </row>
    <row r="273">
      <c r="A273" s="16" t="n"/>
      <c r="B273" s="17" t="n"/>
      <c r="C273" s="17" t="n"/>
      <c r="D273" s="18" t="n"/>
      <c r="E273" s="19" t="n"/>
      <c r="F273" s="20" t="n"/>
      <c r="G273" s="17" t="n"/>
      <c r="H273" s="21">
        <f>IF(OR($B273="",$E273=""),"",IF($B273&lt;&gt;$B272,$E273,IF($G272="Yes",$E273,N($H272)+$E273)))</f>
        <v/>
      </c>
      <c r="I273" s="22">
        <f>IF($B273="","",IF($B273&lt;&gt;$B272,"",IF($G272="Yes",IF($D272="","",$D272),$I272)))</f>
        <v/>
      </c>
      <c r="J273" s="22">
        <f>IF(OR($G273&lt;&gt;"Yes",$I273="",$D273=""),"",IF($D273-$I273&gt;0,$D273-$I273,""))</f>
        <v/>
      </c>
      <c r="K273" s="21">
        <f>IF($J273="","",$H273/$J273*100)</f>
        <v/>
      </c>
      <c r="L273" s="21">
        <f>IF($J273="","",$J273/$H273)</f>
        <v/>
      </c>
      <c r="M273" s="21">
        <f>IF($B273="","",IFERROR(SUMIFS($H$4:$H$1003,$B$4:$B$1003,$B273,$J$4:$J$1003,"&gt;0")/SUMIFS($J$4:$J$1003,$B$4:$B$1003,$B273)*100,""))</f>
        <v/>
      </c>
      <c r="N273" s="23">
        <f>IF(OR($K273="",$M273=""),"",$K273/$M273-1)</f>
        <v/>
      </c>
      <c r="O273" s="24">
        <f>IF($N273="","",IF($N273&gt;0.3,"Very high",IF($N273&gt;0.2,"High","")))</f>
        <v/>
      </c>
    </row>
    <row r="274">
      <c r="A274" s="16" t="n"/>
      <c r="B274" s="17" t="n"/>
      <c r="C274" s="17" t="n"/>
      <c r="D274" s="18" t="n"/>
      <c r="E274" s="19" t="n"/>
      <c r="F274" s="20" t="n"/>
      <c r="G274" s="17" t="n"/>
      <c r="H274" s="21">
        <f>IF(OR($B274="",$E274=""),"",IF($B274&lt;&gt;$B273,$E274,IF($G273="Yes",$E274,N($H273)+$E274)))</f>
        <v/>
      </c>
      <c r="I274" s="22">
        <f>IF($B274="","",IF($B274&lt;&gt;$B273,"",IF($G273="Yes",IF($D273="","",$D273),$I273)))</f>
        <v/>
      </c>
      <c r="J274" s="22">
        <f>IF(OR($G274&lt;&gt;"Yes",$I274="",$D274=""),"",IF($D274-$I274&gt;0,$D274-$I274,""))</f>
        <v/>
      </c>
      <c r="K274" s="21">
        <f>IF($J274="","",$H274/$J274*100)</f>
        <v/>
      </c>
      <c r="L274" s="21">
        <f>IF($J274="","",$J274/$H274)</f>
        <v/>
      </c>
      <c r="M274" s="21">
        <f>IF($B274="","",IFERROR(SUMIFS($H$4:$H$1003,$B$4:$B$1003,$B274,$J$4:$J$1003,"&gt;0")/SUMIFS($J$4:$J$1003,$B$4:$B$1003,$B274)*100,""))</f>
        <v/>
      </c>
      <c r="N274" s="23">
        <f>IF(OR($K274="",$M274=""),"",$K274/$M274-1)</f>
        <v/>
      </c>
      <c r="O274" s="24">
        <f>IF($N274="","",IF($N274&gt;0.3,"Very high",IF($N274&gt;0.2,"High","")))</f>
        <v/>
      </c>
    </row>
    <row r="275">
      <c r="A275" s="16" t="n"/>
      <c r="B275" s="17" t="n"/>
      <c r="C275" s="17" t="n"/>
      <c r="D275" s="18" t="n"/>
      <c r="E275" s="19" t="n"/>
      <c r="F275" s="20" t="n"/>
      <c r="G275" s="17" t="n"/>
      <c r="H275" s="21">
        <f>IF(OR($B275="",$E275=""),"",IF($B275&lt;&gt;$B274,$E275,IF($G274="Yes",$E275,N($H274)+$E275)))</f>
        <v/>
      </c>
      <c r="I275" s="22">
        <f>IF($B275="","",IF($B275&lt;&gt;$B274,"",IF($G274="Yes",IF($D274="","",$D274),$I274)))</f>
        <v/>
      </c>
      <c r="J275" s="22">
        <f>IF(OR($G275&lt;&gt;"Yes",$I275="",$D275=""),"",IF($D275-$I275&gt;0,$D275-$I275,""))</f>
        <v/>
      </c>
      <c r="K275" s="21">
        <f>IF($J275="","",$H275/$J275*100)</f>
        <v/>
      </c>
      <c r="L275" s="21">
        <f>IF($J275="","",$J275/$H275)</f>
        <v/>
      </c>
      <c r="M275" s="21">
        <f>IF($B275="","",IFERROR(SUMIFS($H$4:$H$1003,$B$4:$B$1003,$B275,$J$4:$J$1003,"&gt;0")/SUMIFS($J$4:$J$1003,$B$4:$B$1003,$B275)*100,""))</f>
        <v/>
      </c>
      <c r="N275" s="23">
        <f>IF(OR($K275="",$M275=""),"",$K275/$M275-1)</f>
        <v/>
      </c>
      <c r="O275" s="24">
        <f>IF($N275="","",IF($N275&gt;0.3,"Very high",IF($N275&gt;0.2,"High","")))</f>
        <v/>
      </c>
    </row>
    <row r="276">
      <c r="A276" s="16" t="n"/>
      <c r="B276" s="17" t="n"/>
      <c r="C276" s="17" t="n"/>
      <c r="D276" s="18" t="n"/>
      <c r="E276" s="19" t="n"/>
      <c r="F276" s="20" t="n"/>
      <c r="G276" s="17" t="n"/>
      <c r="H276" s="21">
        <f>IF(OR($B276="",$E276=""),"",IF($B276&lt;&gt;$B275,$E276,IF($G275="Yes",$E276,N($H275)+$E276)))</f>
        <v/>
      </c>
      <c r="I276" s="22">
        <f>IF($B276="","",IF($B276&lt;&gt;$B275,"",IF($G275="Yes",IF($D275="","",$D275),$I275)))</f>
        <v/>
      </c>
      <c r="J276" s="22">
        <f>IF(OR($G276&lt;&gt;"Yes",$I276="",$D276=""),"",IF($D276-$I276&gt;0,$D276-$I276,""))</f>
        <v/>
      </c>
      <c r="K276" s="21">
        <f>IF($J276="","",$H276/$J276*100)</f>
        <v/>
      </c>
      <c r="L276" s="21">
        <f>IF($J276="","",$J276/$H276)</f>
        <v/>
      </c>
      <c r="M276" s="21">
        <f>IF($B276="","",IFERROR(SUMIFS($H$4:$H$1003,$B$4:$B$1003,$B276,$J$4:$J$1003,"&gt;0")/SUMIFS($J$4:$J$1003,$B$4:$B$1003,$B276)*100,""))</f>
        <v/>
      </c>
      <c r="N276" s="23">
        <f>IF(OR($K276="",$M276=""),"",$K276/$M276-1)</f>
        <v/>
      </c>
      <c r="O276" s="24">
        <f>IF($N276="","",IF($N276&gt;0.3,"Very high",IF($N276&gt;0.2,"High","")))</f>
        <v/>
      </c>
    </row>
    <row r="277">
      <c r="A277" s="16" t="n"/>
      <c r="B277" s="17" t="n"/>
      <c r="C277" s="17" t="n"/>
      <c r="D277" s="18" t="n"/>
      <c r="E277" s="19" t="n"/>
      <c r="F277" s="20" t="n"/>
      <c r="G277" s="17" t="n"/>
      <c r="H277" s="21">
        <f>IF(OR($B277="",$E277=""),"",IF($B277&lt;&gt;$B276,$E277,IF($G276="Yes",$E277,N($H276)+$E277)))</f>
        <v/>
      </c>
      <c r="I277" s="22">
        <f>IF($B277="","",IF($B277&lt;&gt;$B276,"",IF($G276="Yes",IF($D276="","",$D276),$I276)))</f>
        <v/>
      </c>
      <c r="J277" s="22">
        <f>IF(OR($G277&lt;&gt;"Yes",$I277="",$D277=""),"",IF($D277-$I277&gt;0,$D277-$I277,""))</f>
        <v/>
      </c>
      <c r="K277" s="21">
        <f>IF($J277="","",$H277/$J277*100)</f>
        <v/>
      </c>
      <c r="L277" s="21">
        <f>IF($J277="","",$J277/$H277)</f>
        <v/>
      </c>
      <c r="M277" s="21">
        <f>IF($B277="","",IFERROR(SUMIFS($H$4:$H$1003,$B$4:$B$1003,$B277,$J$4:$J$1003,"&gt;0")/SUMIFS($J$4:$J$1003,$B$4:$B$1003,$B277)*100,""))</f>
        <v/>
      </c>
      <c r="N277" s="23">
        <f>IF(OR($K277="",$M277=""),"",$K277/$M277-1)</f>
        <v/>
      </c>
      <c r="O277" s="24">
        <f>IF($N277="","",IF($N277&gt;0.3,"Very high",IF($N277&gt;0.2,"High","")))</f>
        <v/>
      </c>
    </row>
    <row r="278">
      <c r="A278" s="16" t="n"/>
      <c r="B278" s="17" t="n"/>
      <c r="C278" s="17" t="n"/>
      <c r="D278" s="18" t="n"/>
      <c r="E278" s="19" t="n"/>
      <c r="F278" s="20" t="n"/>
      <c r="G278" s="17" t="n"/>
      <c r="H278" s="21">
        <f>IF(OR($B278="",$E278=""),"",IF($B278&lt;&gt;$B277,$E278,IF($G277="Yes",$E278,N($H277)+$E278)))</f>
        <v/>
      </c>
      <c r="I278" s="22">
        <f>IF($B278="","",IF($B278&lt;&gt;$B277,"",IF($G277="Yes",IF($D277="","",$D277),$I277)))</f>
        <v/>
      </c>
      <c r="J278" s="22">
        <f>IF(OR($G278&lt;&gt;"Yes",$I278="",$D278=""),"",IF($D278-$I278&gt;0,$D278-$I278,""))</f>
        <v/>
      </c>
      <c r="K278" s="21">
        <f>IF($J278="","",$H278/$J278*100)</f>
        <v/>
      </c>
      <c r="L278" s="21">
        <f>IF($J278="","",$J278/$H278)</f>
        <v/>
      </c>
      <c r="M278" s="21">
        <f>IF($B278="","",IFERROR(SUMIFS($H$4:$H$1003,$B$4:$B$1003,$B278,$J$4:$J$1003,"&gt;0")/SUMIFS($J$4:$J$1003,$B$4:$B$1003,$B278)*100,""))</f>
        <v/>
      </c>
      <c r="N278" s="23">
        <f>IF(OR($K278="",$M278=""),"",$K278/$M278-1)</f>
        <v/>
      </c>
      <c r="O278" s="24">
        <f>IF($N278="","",IF($N278&gt;0.3,"Very high",IF($N278&gt;0.2,"High","")))</f>
        <v/>
      </c>
    </row>
    <row r="279">
      <c r="A279" s="16" t="n"/>
      <c r="B279" s="17" t="n"/>
      <c r="C279" s="17" t="n"/>
      <c r="D279" s="18" t="n"/>
      <c r="E279" s="19" t="n"/>
      <c r="F279" s="20" t="n"/>
      <c r="G279" s="17" t="n"/>
      <c r="H279" s="21">
        <f>IF(OR($B279="",$E279=""),"",IF($B279&lt;&gt;$B278,$E279,IF($G278="Yes",$E279,N($H278)+$E279)))</f>
        <v/>
      </c>
      <c r="I279" s="22">
        <f>IF($B279="","",IF($B279&lt;&gt;$B278,"",IF($G278="Yes",IF($D278="","",$D278),$I278)))</f>
        <v/>
      </c>
      <c r="J279" s="22">
        <f>IF(OR($G279&lt;&gt;"Yes",$I279="",$D279=""),"",IF($D279-$I279&gt;0,$D279-$I279,""))</f>
        <v/>
      </c>
      <c r="K279" s="21">
        <f>IF($J279="","",$H279/$J279*100)</f>
        <v/>
      </c>
      <c r="L279" s="21">
        <f>IF($J279="","",$J279/$H279)</f>
        <v/>
      </c>
      <c r="M279" s="21">
        <f>IF($B279="","",IFERROR(SUMIFS($H$4:$H$1003,$B$4:$B$1003,$B279,$J$4:$J$1003,"&gt;0")/SUMIFS($J$4:$J$1003,$B$4:$B$1003,$B279)*100,""))</f>
        <v/>
      </c>
      <c r="N279" s="23">
        <f>IF(OR($K279="",$M279=""),"",$K279/$M279-1)</f>
        <v/>
      </c>
      <c r="O279" s="24">
        <f>IF($N279="","",IF($N279&gt;0.3,"Very high",IF($N279&gt;0.2,"High","")))</f>
        <v/>
      </c>
    </row>
    <row r="280">
      <c r="A280" s="16" t="n"/>
      <c r="B280" s="17" t="n"/>
      <c r="C280" s="17" t="n"/>
      <c r="D280" s="18" t="n"/>
      <c r="E280" s="19" t="n"/>
      <c r="F280" s="20" t="n"/>
      <c r="G280" s="17" t="n"/>
      <c r="H280" s="21">
        <f>IF(OR($B280="",$E280=""),"",IF($B280&lt;&gt;$B279,$E280,IF($G279="Yes",$E280,N($H279)+$E280)))</f>
        <v/>
      </c>
      <c r="I280" s="22">
        <f>IF($B280="","",IF($B280&lt;&gt;$B279,"",IF($G279="Yes",IF($D279="","",$D279),$I279)))</f>
        <v/>
      </c>
      <c r="J280" s="22">
        <f>IF(OR($G280&lt;&gt;"Yes",$I280="",$D280=""),"",IF($D280-$I280&gt;0,$D280-$I280,""))</f>
        <v/>
      </c>
      <c r="K280" s="21">
        <f>IF($J280="","",$H280/$J280*100)</f>
        <v/>
      </c>
      <c r="L280" s="21">
        <f>IF($J280="","",$J280/$H280)</f>
        <v/>
      </c>
      <c r="M280" s="21">
        <f>IF($B280="","",IFERROR(SUMIFS($H$4:$H$1003,$B$4:$B$1003,$B280,$J$4:$J$1003,"&gt;0")/SUMIFS($J$4:$J$1003,$B$4:$B$1003,$B280)*100,""))</f>
        <v/>
      </c>
      <c r="N280" s="23">
        <f>IF(OR($K280="",$M280=""),"",$K280/$M280-1)</f>
        <v/>
      </c>
      <c r="O280" s="24">
        <f>IF($N280="","",IF($N280&gt;0.3,"Very high",IF($N280&gt;0.2,"High","")))</f>
        <v/>
      </c>
    </row>
    <row r="281">
      <c r="A281" s="16" t="n"/>
      <c r="B281" s="17" t="n"/>
      <c r="C281" s="17" t="n"/>
      <c r="D281" s="18" t="n"/>
      <c r="E281" s="19" t="n"/>
      <c r="F281" s="20" t="n"/>
      <c r="G281" s="17" t="n"/>
      <c r="H281" s="21">
        <f>IF(OR($B281="",$E281=""),"",IF($B281&lt;&gt;$B280,$E281,IF($G280="Yes",$E281,N($H280)+$E281)))</f>
        <v/>
      </c>
      <c r="I281" s="22">
        <f>IF($B281="","",IF($B281&lt;&gt;$B280,"",IF($G280="Yes",IF($D280="","",$D280),$I280)))</f>
        <v/>
      </c>
      <c r="J281" s="22">
        <f>IF(OR($G281&lt;&gt;"Yes",$I281="",$D281=""),"",IF($D281-$I281&gt;0,$D281-$I281,""))</f>
        <v/>
      </c>
      <c r="K281" s="21">
        <f>IF($J281="","",$H281/$J281*100)</f>
        <v/>
      </c>
      <c r="L281" s="21">
        <f>IF($J281="","",$J281/$H281)</f>
        <v/>
      </c>
      <c r="M281" s="21">
        <f>IF($B281="","",IFERROR(SUMIFS($H$4:$H$1003,$B$4:$B$1003,$B281,$J$4:$J$1003,"&gt;0")/SUMIFS($J$4:$J$1003,$B$4:$B$1003,$B281)*100,""))</f>
        <v/>
      </c>
      <c r="N281" s="23">
        <f>IF(OR($K281="",$M281=""),"",$K281/$M281-1)</f>
        <v/>
      </c>
      <c r="O281" s="24">
        <f>IF($N281="","",IF($N281&gt;0.3,"Very high",IF($N281&gt;0.2,"High","")))</f>
        <v/>
      </c>
    </row>
    <row r="282">
      <c r="A282" s="16" t="n"/>
      <c r="B282" s="17" t="n"/>
      <c r="C282" s="17" t="n"/>
      <c r="D282" s="18" t="n"/>
      <c r="E282" s="19" t="n"/>
      <c r="F282" s="20" t="n"/>
      <c r="G282" s="17" t="n"/>
      <c r="H282" s="21">
        <f>IF(OR($B282="",$E282=""),"",IF($B282&lt;&gt;$B281,$E282,IF($G281="Yes",$E282,N($H281)+$E282)))</f>
        <v/>
      </c>
      <c r="I282" s="22">
        <f>IF($B282="","",IF($B282&lt;&gt;$B281,"",IF($G281="Yes",IF($D281="","",$D281),$I281)))</f>
        <v/>
      </c>
      <c r="J282" s="22">
        <f>IF(OR($G282&lt;&gt;"Yes",$I282="",$D282=""),"",IF($D282-$I282&gt;0,$D282-$I282,""))</f>
        <v/>
      </c>
      <c r="K282" s="21">
        <f>IF($J282="","",$H282/$J282*100)</f>
        <v/>
      </c>
      <c r="L282" s="21">
        <f>IF($J282="","",$J282/$H282)</f>
        <v/>
      </c>
      <c r="M282" s="21">
        <f>IF($B282="","",IFERROR(SUMIFS($H$4:$H$1003,$B$4:$B$1003,$B282,$J$4:$J$1003,"&gt;0")/SUMIFS($J$4:$J$1003,$B$4:$B$1003,$B282)*100,""))</f>
        <v/>
      </c>
      <c r="N282" s="23">
        <f>IF(OR($K282="",$M282=""),"",$K282/$M282-1)</f>
        <v/>
      </c>
      <c r="O282" s="24">
        <f>IF($N282="","",IF($N282&gt;0.3,"Very high",IF($N282&gt;0.2,"High","")))</f>
        <v/>
      </c>
    </row>
    <row r="283">
      <c r="A283" s="16" t="n"/>
      <c r="B283" s="17" t="n"/>
      <c r="C283" s="17" t="n"/>
      <c r="D283" s="18" t="n"/>
      <c r="E283" s="19" t="n"/>
      <c r="F283" s="20" t="n"/>
      <c r="G283" s="17" t="n"/>
      <c r="H283" s="21">
        <f>IF(OR($B283="",$E283=""),"",IF($B283&lt;&gt;$B282,$E283,IF($G282="Yes",$E283,N($H282)+$E283)))</f>
        <v/>
      </c>
      <c r="I283" s="22">
        <f>IF($B283="","",IF($B283&lt;&gt;$B282,"",IF($G282="Yes",IF($D282="","",$D282),$I282)))</f>
        <v/>
      </c>
      <c r="J283" s="22">
        <f>IF(OR($G283&lt;&gt;"Yes",$I283="",$D283=""),"",IF($D283-$I283&gt;0,$D283-$I283,""))</f>
        <v/>
      </c>
      <c r="K283" s="21">
        <f>IF($J283="","",$H283/$J283*100)</f>
        <v/>
      </c>
      <c r="L283" s="21">
        <f>IF($J283="","",$J283/$H283)</f>
        <v/>
      </c>
      <c r="M283" s="21">
        <f>IF($B283="","",IFERROR(SUMIFS($H$4:$H$1003,$B$4:$B$1003,$B283,$J$4:$J$1003,"&gt;0")/SUMIFS($J$4:$J$1003,$B$4:$B$1003,$B283)*100,""))</f>
        <v/>
      </c>
      <c r="N283" s="23">
        <f>IF(OR($K283="",$M283=""),"",$K283/$M283-1)</f>
        <v/>
      </c>
      <c r="O283" s="24">
        <f>IF($N283="","",IF($N283&gt;0.3,"Very high",IF($N283&gt;0.2,"High","")))</f>
        <v/>
      </c>
    </row>
    <row r="284">
      <c r="A284" s="16" t="n"/>
      <c r="B284" s="17" t="n"/>
      <c r="C284" s="17" t="n"/>
      <c r="D284" s="18" t="n"/>
      <c r="E284" s="19" t="n"/>
      <c r="F284" s="20" t="n"/>
      <c r="G284" s="17" t="n"/>
      <c r="H284" s="21">
        <f>IF(OR($B284="",$E284=""),"",IF($B284&lt;&gt;$B283,$E284,IF($G283="Yes",$E284,N($H283)+$E284)))</f>
        <v/>
      </c>
      <c r="I284" s="22">
        <f>IF($B284="","",IF($B284&lt;&gt;$B283,"",IF($G283="Yes",IF($D283="","",$D283),$I283)))</f>
        <v/>
      </c>
      <c r="J284" s="22">
        <f>IF(OR($G284&lt;&gt;"Yes",$I284="",$D284=""),"",IF($D284-$I284&gt;0,$D284-$I284,""))</f>
        <v/>
      </c>
      <c r="K284" s="21">
        <f>IF($J284="","",$H284/$J284*100)</f>
        <v/>
      </c>
      <c r="L284" s="21">
        <f>IF($J284="","",$J284/$H284)</f>
        <v/>
      </c>
      <c r="M284" s="21">
        <f>IF($B284="","",IFERROR(SUMIFS($H$4:$H$1003,$B$4:$B$1003,$B284,$J$4:$J$1003,"&gt;0")/SUMIFS($J$4:$J$1003,$B$4:$B$1003,$B284)*100,""))</f>
        <v/>
      </c>
      <c r="N284" s="23">
        <f>IF(OR($K284="",$M284=""),"",$K284/$M284-1)</f>
        <v/>
      </c>
      <c r="O284" s="24">
        <f>IF($N284="","",IF($N284&gt;0.3,"Very high",IF($N284&gt;0.2,"High","")))</f>
        <v/>
      </c>
    </row>
    <row r="285">
      <c r="A285" s="16" t="n"/>
      <c r="B285" s="17" t="n"/>
      <c r="C285" s="17" t="n"/>
      <c r="D285" s="18" t="n"/>
      <c r="E285" s="19" t="n"/>
      <c r="F285" s="20" t="n"/>
      <c r="G285" s="17" t="n"/>
      <c r="H285" s="21">
        <f>IF(OR($B285="",$E285=""),"",IF($B285&lt;&gt;$B284,$E285,IF($G284="Yes",$E285,N($H284)+$E285)))</f>
        <v/>
      </c>
      <c r="I285" s="22">
        <f>IF($B285="","",IF($B285&lt;&gt;$B284,"",IF($G284="Yes",IF($D284="","",$D284),$I284)))</f>
        <v/>
      </c>
      <c r="J285" s="22">
        <f>IF(OR($G285&lt;&gt;"Yes",$I285="",$D285=""),"",IF($D285-$I285&gt;0,$D285-$I285,""))</f>
        <v/>
      </c>
      <c r="K285" s="21">
        <f>IF($J285="","",$H285/$J285*100)</f>
        <v/>
      </c>
      <c r="L285" s="21">
        <f>IF($J285="","",$J285/$H285)</f>
        <v/>
      </c>
      <c r="M285" s="21">
        <f>IF($B285="","",IFERROR(SUMIFS($H$4:$H$1003,$B$4:$B$1003,$B285,$J$4:$J$1003,"&gt;0")/SUMIFS($J$4:$J$1003,$B$4:$B$1003,$B285)*100,""))</f>
        <v/>
      </c>
      <c r="N285" s="23">
        <f>IF(OR($K285="",$M285=""),"",$K285/$M285-1)</f>
        <v/>
      </c>
      <c r="O285" s="24">
        <f>IF($N285="","",IF($N285&gt;0.3,"Very high",IF($N285&gt;0.2,"High","")))</f>
        <v/>
      </c>
    </row>
    <row r="286">
      <c r="A286" s="16" t="n"/>
      <c r="B286" s="17" t="n"/>
      <c r="C286" s="17" t="n"/>
      <c r="D286" s="18" t="n"/>
      <c r="E286" s="19" t="n"/>
      <c r="F286" s="20" t="n"/>
      <c r="G286" s="17" t="n"/>
      <c r="H286" s="21">
        <f>IF(OR($B286="",$E286=""),"",IF($B286&lt;&gt;$B285,$E286,IF($G285="Yes",$E286,N($H285)+$E286)))</f>
        <v/>
      </c>
      <c r="I286" s="22">
        <f>IF($B286="","",IF($B286&lt;&gt;$B285,"",IF($G285="Yes",IF($D285="","",$D285),$I285)))</f>
        <v/>
      </c>
      <c r="J286" s="22">
        <f>IF(OR($G286&lt;&gt;"Yes",$I286="",$D286=""),"",IF($D286-$I286&gt;0,$D286-$I286,""))</f>
        <v/>
      </c>
      <c r="K286" s="21">
        <f>IF($J286="","",$H286/$J286*100)</f>
        <v/>
      </c>
      <c r="L286" s="21">
        <f>IF($J286="","",$J286/$H286)</f>
        <v/>
      </c>
      <c r="M286" s="21">
        <f>IF($B286="","",IFERROR(SUMIFS($H$4:$H$1003,$B$4:$B$1003,$B286,$J$4:$J$1003,"&gt;0")/SUMIFS($J$4:$J$1003,$B$4:$B$1003,$B286)*100,""))</f>
        <v/>
      </c>
      <c r="N286" s="23">
        <f>IF(OR($K286="",$M286=""),"",$K286/$M286-1)</f>
        <v/>
      </c>
      <c r="O286" s="24">
        <f>IF($N286="","",IF($N286&gt;0.3,"Very high",IF($N286&gt;0.2,"High","")))</f>
        <v/>
      </c>
    </row>
    <row r="287">
      <c r="A287" s="16" t="n"/>
      <c r="B287" s="17" t="n"/>
      <c r="C287" s="17" t="n"/>
      <c r="D287" s="18" t="n"/>
      <c r="E287" s="19" t="n"/>
      <c r="F287" s="20" t="n"/>
      <c r="G287" s="17" t="n"/>
      <c r="H287" s="21">
        <f>IF(OR($B287="",$E287=""),"",IF($B287&lt;&gt;$B286,$E287,IF($G286="Yes",$E287,N($H286)+$E287)))</f>
        <v/>
      </c>
      <c r="I287" s="22">
        <f>IF($B287="","",IF($B287&lt;&gt;$B286,"",IF($G286="Yes",IF($D286="","",$D286),$I286)))</f>
        <v/>
      </c>
      <c r="J287" s="22">
        <f>IF(OR($G287&lt;&gt;"Yes",$I287="",$D287=""),"",IF($D287-$I287&gt;0,$D287-$I287,""))</f>
        <v/>
      </c>
      <c r="K287" s="21">
        <f>IF($J287="","",$H287/$J287*100)</f>
        <v/>
      </c>
      <c r="L287" s="21">
        <f>IF($J287="","",$J287/$H287)</f>
        <v/>
      </c>
      <c r="M287" s="21">
        <f>IF($B287="","",IFERROR(SUMIFS($H$4:$H$1003,$B$4:$B$1003,$B287,$J$4:$J$1003,"&gt;0")/SUMIFS($J$4:$J$1003,$B$4:$B$1003,$B287)*100,""))</f>
        <v/>
      </c>
      <c r="N287" s="23">
        <f>IF(OR($K287="",$M287=""),"",$K287/$M287-1)</f>
        <v/>
      </c>
      <c r="O287" s="24">
        <f>IF($N287="","",IF($N287&gt;0.3,"Very high",IF($N287&gt;0.2,"High","")))</f>
        <v/>
      </c>
    </row>
    <row r="288">
      <c r="A288" s="16" t="n"/>
      <c r="B288" s="17" t="n"/>
      <c r="C288" s="17" t="n"/>
      <c r="D288" s="18" t="n"/>
      <c r="E288" s="19" t="n"/>
      <c r="F288" s="20" t="n"/>
      <c r="G288" s="17" t="n"/>
      <c r="H288" s="21">
        <f>IF(OR($B288="",$E288=""),"",IF($B288&lt;&gt;$B287,$E288,IF($G287="Yes",$E288,N($H287)+$E288)))</f>
        <v/>
      </c>
      <c r="I288" s="22">
        <f>IF($B288="","",IF($B288&lt;&gt;$B287,"",IF($G287="Yes",IF($D287="","",$D287),$I287)))</f>
        <v/>
      </c>
      <c r="J288" s="22">
        <f>IF(OR($G288&lt;&gt;"Yes",$I288="",$D288=""),"",IF($D288-$I288&gt;0,$D288-$I288,""))</f>
        <v/>
      </c>
      <c r="K288" s="21">
        <f>IF($J288="","",$H288/$J288*100)</f>
        <v/>
      </c>
      <c r="L288" s="21">
        <f>IF($J288="","",$J288/$H288)</f>
        <v/>
      </c>
      <c r="M288" s="21">
        <f>IF($B288="","",IFERROR(SUMIFS($H$4:$H$1003,$B$4:$B$1003,$B288,$J$4:$J$1003,"&gt;0")/SUMIFS($J$4:$J$1003,$B$4:$B$1003,$B288)*100,""))</f>
        <v/>
      </c>
      <c r="N288" s="23">
        <f>IF(OR($K288="",$M288=""),"",$K288/$M288-1)</f>
        <v/>
      </c>
      <c r="O288" s="24">
        <f>IF($N288="","",IF($N288&gt;0.3,"Very high",IF($N288&gt;0.2,"High","")))</f>
        <v/>
      </c>
    </row>
    <row r="289">
      <c r="A289" s="16" t="n"/>
      <c r="B289" s="17" t="n"/>
      <c r="C289" s="17" t="n"/>
      <c r="D289" s="18" t="n"/>
      <c r="E289" s="19" t="n"/>
      <c r="F289" s="20" t="n"/>
      <c r="G289" s="17" t="n"/>
      <c r="H289" s="21">
        <f>IF(OR($B289="",$E289=""),"",IF($B289&lt;&gt;$B288,$E289,IF($G288="Yes",$E289,N($H288)+$E289)))</f>
        <v/>
      </c>
      <c r="I289" s="22">
        <f>IF($B289="","",IF($B289&lt;&gt;$B288,"",IF($G288="Yes",IF($D288="","",$D288),$I288)))</f>
        <v/>
      </c>
      <c r="J289" s="22">
        <f>IF(OR($G289&lt;&gt;"Yes",$I289="",$D289=""),"",IF($D289-$I289&gt;0,$D289-$I289,""))</f>
        <v/>
      </c>
      <c r="K289" s="21">
        <f>IF($J289="","",$H289/$J289*100)</f>
        <v/>
      </c>
      <c r="L289" s="21">
        <f>IF($J289="","",$J289/$H289)</f>
        <v/>
      </c>
      <c r="M289" s="21">
        <f>IF($B289="","",IFERROR(SUMIFS($H$4:$H$1003,$B$4:$B$1003,$B289,$J$4:$J$1003,"&gt;0")/SUMIFS($J$4:$J$1003,$B$4:$B$1003,$B289)*100,""))</f>
        <v/>
      </c>
      <c r="N289" s="23">
        <f>IF(OR($K289="",$M289=""),"",$K289/$M289-1)</f>
        <v/>
      </c>
      <c r="O289" s="24">
        <f>IF($N289="","",IF($N289&gt;0.3,"Very high",IF($N289&gt;0.2,"High","")))</f>
        <v/>
      </c>
    </row>
    <row r="290">
      <c r="A290" s="16" t="n"/>
      <c r="B290" s="17" t="n"/>
      <c r="C290" s="17" t="n"/>
      <c r="D290" s="18" t="n"/>
      <c r="E290" s="19" t="n"/>
      <c r="F290" s="20" t="n"/>
      <c r="G290" s="17" t="n"/>
      <c r="H290" s="21">
        <f>IF(OR($B290="",$E290=""),"",IF($B290&lt;&gt;$B289,$E290,IF($G289="Yes",$E290,N($H289)+$E290)))</f>
        <v/>
      </c>
      <c r="I290" s="22">
        <f>IF($B290="","",IF($B290&lt;&gt;$B289,"",IF($G289="Yes",IF($D289="","",$D289),$I289)))</f>
        <v/>
      </c>
      <c r="J290" s="22">
        <f>IF(OR($G290&lt;&gt;"Yes",$I290="",$D290=""),"",IF($D290-$I290&gt;0,$D290-$I290,""))</f>
        <v/>
      </c>
      <c r="K290" s="21">
        <f>IF($J290="","",$H290/$J290*100)</f>
        <v/>
      </c>
      <c r="L290" s="21">
        <f>IF($J290="","",$J290/$H290)</f>
        <v/>
      </c>
      <c r="M290" s="21">
        <f>IF($B290="","",IFERROR(SUMIFS($H$4:$H$1003,$B$4:$B$1003,$B290,$J$4:$J$1003,"&gt;0")/SUMIFS($J$4:$J$1003,$B$4:$B$1003,$B290)*100,""))</f>
        <v/>
      </c>
      <c r="N290" s="23">
        <f>IF(OR($K290="",$M290=""),"",$K290/$M290-1)</f>
        <v/>
      </c>
      <c r="O290" s="24">
        <f>IF($N290="","",IF($N290&gt;0.3,"Very high",IF($N290&gt;0.2,"High","")))</f>
        <v/>
      </c>
    </row>
    <row r="291">
      <c r="A291" s="16" t="n"/>
      <c r="B291" s="17" t="n"/>
      <c r="C291" s="17" t="n"/>
      <c r="D291" s="18" t="n"/>
      <c r="E291" s="19" t="n"/>
      <c r="F291" s="20" t="n"/>
      <c r="G291" s="17" t="n"/>
      <c r="H291" s="21">
        <f>IF(OR($B291="",$E291=""),"",IF($B291&lt;&gt;$B290,$E291,IF($G290="Yes",$E291,N($H290)+$E291)))</f>
        <v/>
      </c>
      <c r="I291" s="22">
        <f>IF($B291="","",IF($B291&lt;&gt;$B290,"",IF($G290="Yes",IF($D290="","",$D290),$I290)))</f>
        <v/>
      </c>
      <c r="J291" s="22">
        <f>IF(OR($G291&lt;&gt;"Yes",$I291="",$D291=""),"",IF($D291-$I291&gt;0,$D291-$I291,""))</f>
        <v/>
      </c>
      <c r="K291" s="21">
        <f>IF($J291="","",$H291/$J291*100)</f>
        <v/>
      </c>
      <c r="L291" s="21">
        <f>IF($J291="","",$J291/$H291)</f>
        <v/>
      </c>
      <c r="M291" s="21">
        <f>IF($B291="","",IFERROR(SUMIFS($H$4:$H$1003,$B$4:$B$1003,$B291,$J$4:$J$1003,"&gt;0")/SUMIFS($J$4:$J$1003,$B$4:$B$1003,$B291)*100,""))</f>
        <v/>
      </c>
      <c r="N291" s="23">
        <f>IF(OR($K291="",$M291=""),"",$K291/$M291-1)</f>
        <v/>
      </c>
      <c r="O291" s="24">
        <f>IF($N291="","",IF($N291&gt;0.3,"Very high",IF($N291&gt;0.2,"High","")))</f>
        <v/>
      </c>
    </row>
    <row r="292">
      <c r="A292" s="16" t="n"/>
      <c r="B292" s="17" t="n"/>
      <c r="C292" s="17" t="n"/>
      <c r="D292" s="18" t="n"/>
      <c r="E292" s="19" t="n"/>
      <c r="F292" s="20" t="n"/>
      <c r="G292" s="17" t="n"/>
      <c r="H292" s="21">
        <f>IF(OR($B292="",$E292=""),"",IF($B292&lt;&gt;$B291,$E292,IF($G291="Yes",$E292,N($H291)+$E292)))</f>
        <v/>
      </c>
      <c r="I292" s="22">
        <f>IF($B292="","",IF($B292&lt;&gt;$B291,"",IF($G291="Yes",IF($D291="","",$D291),$I291)))</f>
        <v/>
      </c>
      <c r="J292" s="22">
        <f>IF(OR($G292&lt;&gt;"Yes",$I292="",$D292=""),"",IF($D292-$I292&gt;0,$D292-$I292,""))</f>
        <v/>
      </c>
      <c r="K292" s="21">
        <f>IF($J292="","",$H292/$J292*100)</f>
        <v/>
      </c>
      <c r="L292" s="21">
        <f>IF($J292="","",$J292/$H292)</f>
        <v/>
      </c>
      <c r="M292" s="21">
        <f>IF($B292="","",IFERROR(SUMIFS($H$4:$H$1003,$B$4:$B$1003,$B292,$J$4:$J$1003,"&gt;0")/SUMIFS($J$4:$J$1003,$B$4:$B$1003,$B292)*100,""))</f>
        <v/>
      </c>
      <c r="N292" s="23">
        <f>IF(OR($K292="",$M292=""),"",$K292/$M292-1)</f>
        <v/>
      </c>
      <c r="O292" s="24">
        <f>IF($N292="","",IF($N292&gt;0.3,"Very high",IF($N292&gt;0.2,"High","")))</f>
        <v/>
      </c>
    </row>
    <row r="293">
      <c r="A293" s="16" t="n"/>
      <c r="B293" s="17" t="n"/>
      <c r="C293" s="17" t="n"/>
      <c r="D293" s="18" t="n"/>
      <c r="E293" s="19" t="n"/>
      <c r="F293" s="20" t="n"/>
      <c r="G293" s="17" t="n"/>
      <c r="H293" s="21">
        <f>IF(OR($B293="",$E293=""),"",IF($B293&lt;&gt;$B292,$E293,IF($G292="Yes",$E293,N($H292)+$E293)))</f>
        <v/>
      </c>
      <c r="I293" s="22">
        <f>IF($B293="","",IF($B293&lt;&gt;$B292,"",IF($G292="Yes",IF($D292="","",$D292),$I292)))</f>
        <v/>
      </c>
      <c r="J293" s="22">
        <f>IF(OR($G293&lt;&gt;"Yes",$I293="",$D293=""),"",IF($D293-$I293&gt;0,$D293-$I293,""))</f>
        <v/>
      </c>
      <c r="K293" s="21">
        <f>IF($J293="","",$H293/$J293*100)</f>
        <v/>
      </c>
      <c r="L293" s="21">
        <f>IF($J293="","",$J293/$H293)</f>
        <v/>
      </c>
      <c r="M293" s="21">
        <f>IF($B293="","",IFERROR(SUMIFS($H$4:$H$1003,$B$4:$B$1003,$B293,$J$4:$J$1003,"&gt;0")/SUMIFS($J$4:$J$1003,$B$4:$B$1003,$B293)*100,""))</f>
        <v/>
      </c>
      <c r="N293" s="23">
        <f>IF(OR($K293="",$M293=""),"",$K293/$M293-1)</f>
        <v/>
      </c>
      <c r="O293" s="24">
        <f>IF($N293="","",IF($N293&gt;0.3,"Very high",IF($N293&gt;0.2,"High","")))</f>
        <v/>
      </c>
    </row>
    <row r="294">
      <c r="A294" s="16" t="n"/>
      <c r="B294" s="17" t="n"/>
      <c r="C294" s="17" t="n"/>
      <c r="D294" s="18" t="n"/>
      <c r="E294" s="19" t="n"/>
      <c r="F294" s="20" t="n"/>
      <c r="G294" s="17" t="n"/>
      <c r="H294" s="21">
        <f>IF(OR($B294="",$E294=""),"",IF($B294&lt;&gt;$B293,$E294,IF($G293="Yes",$E294,N($H293)+$E294)))</f>
        <v/>
      </c>
      <c r="I294" s="22">
        <f>IF($B294="","",IF($B294&lt;&gt;$B293,"",IF($G293="Yes",IF($D293="","",$D293),$I293)))</f>
        <v/>
      </c>
      <c r="J294" s="22">
        <f>IF(OR($G294&lt;&gt;"Yes",$I294="",$D294=""),"",IF($D294-$I294&gt;0,$D294-$I294,""))</f>
        <v/>
      </c>
      <c r="K294" s="21">
        <f>IF($J294="","",$H294/$J294*100)</f>
        <v/>
      </c>
      <c r="L294" s="21">
        <f>IF($J294="","",$J294/$H294)</f>
        <v/>
      </c>
      <c r="M294" s="21">
        <f>IF($B294="","",IFERROR(SUMIFS($H$4:$H$1003,$B$4:$B$1003,$B294,$J$4:$J$1003,"&gt;0")/SUMIFS($J$4:$J$1003,$B$4:$B$1003,$B294)*100,""))</f>
        <v/>
      </c>
      <c r="N294" s="23">
        <f>IF(OR($K294="",$M294=""),"",$K294/$M294-1)</f>
        <v/>
      </c>
      <c r="O294" s="24">
        <f>IF($N294="","",IF($N294&gt;0.3,"Very high",IF($N294&gt;0.2,"High","")))</f>
        <v/>
      </c>
    </row>
    <row r="295">
      <c r="A295" s="16" t="n"/>
      <c r="B295" s="17" t="n"/>
      <c r="C295" s="17" t="n"/>
      <c r="D295" s="18" t="n"/>
      <c r="E295" s="19" t="n"/>
      <c r="F295" s="20" t="n"/>
      <c r="G295" s="17" t="n"/>
      <c r="H295" s="21">
        <f>IF(OR($B295="",$E295=""),"",IF($B295&lt;&gt;$B294,$E295,IF($G294="Yes",$E295,N($H294)+$E295)))</f>
        <v/>
      </c>
      <c r="I295" s="22">
        <f>IF($B295="","",IF($B295&lt;&gt;$B294,"",IF($G294="Yes",IF($D294="","",$D294),$I294)))</f>
        <v/>
      </c>
      <c r="J295" s="22">
        <f>IF(OR($G295&lt;&gt;"Yes",$I295="",$D295=""),"",IF($D295-$I295&gt;0,$D295-$I295,""))</f>
        <v/>
      </c>
      <c r="K295" s="21">
        <f>IF($J295="","",$H295/$J295*100)</f>
        <v/>
      </c>
      <c r="L295" s="21">
        <f>IF($J295="","",$J295/$H295)</f>
        <v/>
      </c>
      <c r="M295" s="21">
        <f>IF($B295="","",IFERROR(SUMIFS($H$4:$H$1003,$B$4:$B$1003,$B295,$J$4:$J$1003,"&gt;0")/SUMIFS($J$4:$J$1003,$B$4:$B$1003,$B295)*100,""))</f>
        <v/>
      </c>
      <c r="N295" s="23">
        <f>IF(OR($K295="",$M295=""),"",$K295/$M295-1)</f>
        <v/>
      </c>
      <c r="O295" s="24">
        <f>IF($N295="","",IF($N295&gt;0.3,"Very high",IF($N295&gt;0.2,"High","")))</f>
        <v/>
      </c>
    </row>
    <row r="296">
      <c r="A296" s="16" t="n"/>
      <c r="B296" s="17" t="n"/>
      <c r="C296" s="17" t="n"/>
      <c r="D296" s="18" t="n"/>
      <c r="E296" s="19" t="n"/>
      <c r="F296" s="20" t="n"/>
      <c r="G296" s="17" t="n"/>
      <c r="H296" s="21">
        <f>IF(OR($B296="",$E296=""),"",IF($B296&lt;&gt;$B295,$E296,IF($G295="Yes",$E296,N($H295)+$E296)))</f>
        <v/>
      </c>
      <c r="I296" s="22">
        <f>IF($B296="","",IF($B296&lt;&gt;$B295,"",IF($G295="Yes",IF($D295="","",$D295),$I295)))</f>
        <v/>
      </c>
      <c r="J296" s="22">
        <f>IF(OR($G296&lt;&gt;"Yes",$I296="",$D296=""),"",IF($D296-$I296&gt;0,$D296-$I296,""))</f>
        <v/>
      </c>
      <c r="K296" s="21">
        <f>IF($J296="","",$H296/$J296*100)</f>
        <v/>
      </c>
      <c r="L296" s="21">
        <f>IF($J296="","",$J296/$H296)</f>
        <v/>
      </c>
      <c r="M296" s="21">
        <f>IF($B296="","",IFERROR(SUMIFS($H$4:$H$1003,$B$4:$B$1003,$B296,$J$4:$J$1003,"&gt;0")/SUMIFS($J$4:$J$1003,$B$4:$B$1003,$B296)*100,""))</f>
        <v/>
      </c>
      <c r="N296" s="23">
        <f>IF(OR($K296="",$M296=""),"",$K296/$M296-1)</f>
        <v/>
      </c>
      <c r="O296" s="24">
        <f>IF($N296="","",IF($N296&gt;0.3,"Very high",IF($N296&gt;0.2,"High","")))</f>
        <v/>
      </c>
    </row>
    <row r="297">
      <c r="A297" s="16" t="n"/>
      <c r="B297" s="17" t="n"/>
      <c r="C297" s="17" t="n"/>
      <c r="D297" s="18" t="n"/>
      <c r="E297" s="19" t="n"/>
      <c r="F297" s="20" t="n"/>
      <c r="G297" s="17" t="n"/>
      <c r="H297" s="21">
        <f>IF(OR($B297="",$E297=""),"",IF($B297&lt;&gt;$B296,$E297,IF($G296="Yes",$E297,N($H296)+$E297)))</f>
        <v/>
      </c>
      <c r="I297" s="22">
        <f>IF($B297="","",IF($B297&lt;&gt;$B296,"",IF($G296="Yes",IF($D296="","",$D296),$I296)))</f>
        <v/>
      </c>
      <c r="J297" s="22">
        <f>IF(OR($G297&lt;&gt;"Yes",$I297="",$D297=""),"",IF($D297-$I297&gt;0,$D297-$I297,""))</f>
        <v/>
      </c>
      <c r="K297" s="21">
        <f>IF($J297="","",$H297/$J297*100)</f>
        <v/>
      </c>
      <c r="L297" s="21">
        <f>IF($J297="","",$J297/$H297)</f>
        <v/>
      </c>
      <c r="M297" s="21">
        <f>IF($B297="","",IFERROR(SUMIFS($H$4:$H$1003,$B$4:$B$1003,$B297,$J$4:$J$1003,"&gt;0")/SUMIFS($J$4:$J$1003,$B$4:$B$1003,$B297)*100,""))</f>
        <v/>
      </c>
      <c r="N297" s="23">
        <f>IF(OR($K297="",$M297=""),"",$K297/$M297-1)</f>
        <v/>
      </c>
      <c r="O297" s="24">
        <f>IF($N297="","",IF($N297&gt;0.3,"Very high",IF($N297&gt;0.2,"High","")))</f>
        <v/>
      </c>
    </row>
    <row r="298">
      <c r="A298" s="16" t="n"/>
      <c r="B298" s="17" t="n"/>
      <c r="C298" s="17" t="n"/>
      <c r="D298" s="18" t="n"/>
      <c r="E298" s="19" t="n"/>
      <c r="F298" s="20" t="n"/>
      <c r="G298" s="17" t="n"/>
      <c r="H298" s="21">
        <f>IF(OR($B298="",$E298=""),"",IF($B298&lt;&gt;$B297,$E298,IF($G297="Yes",$E298,N($H297)+$E298)))</f>
        <v/>
      </c>
      <c r="I298" s="22">
        <f>IF($B298="","",IF($B298&lt;&gt;$B297,"",IF($G297="Yes",IF($D297="","",$D297),$I297)))</f>
        <v/>
      </c>
      <c r="J298" s="22">
        <f>IF(OR($G298&lt;&gt;"Yes",$I298="",$D298=""),"",IF($D298-$I298&gt;0,$D298-$I298,""))</f>
        <v/>
      </c>
      <c r="K298" s="21">
        <f>IF($J298="","",$H298/$J298*100)</f>
        <v/>
      </c>
      <c r="L298" s="21">
        <f>IF($J298="","",$J298/$H298)</f>
        <v/>
      </c>
      <c r="M298" s="21">
        <f>IF($B298="","",IFERROR(SUMIFS($H$4:$H$1003,$B$4:$B$1003,$B298,$J$4:$J$1003,"&gt;0")/SUMIFS($J$4:$J$1003,$B$4:$B$1003,$B298)*100,""))</f>
        <v/>
      </c>
      <c r="N298" s="23">
        <f>IF(OR($K298="",$M298=""),"",$K298/$M298-1)</f>
        <v/>
      </c>
      <c r="O298" s="24">
        <f>IF($N298="","",IF($N298&gt;0.3,"Very high",IF($N298&gt;0.2,"High","")))</f>
        <v/>
      </c>
    </row>
    <row r="299">
      <c r="A299" s="16" t="n"/>
      <c r="B299" s="17" t="n"/>
      <c r="C299" s="17" t="n"/>
      <c r="D299" s="18" t="n"/>
      <c r="E299" s="19" t="n"/>
      <c r="F299" s="20" t="n"/>
      <c r="G299" s="17" t="n"/>
      <c r="H299" s="21">
        <f>IF(OR($B299="",$E299=""),"",IF($B299&lt;&gt;$B298,$E299,IF($G298="Yes",$E299,N($H298)+$E299)))</f>
        <v/>
      </c>
      <c r="I299" s="22">
        <f>IF($B299="","",IF($B299&lt;&gt;$B298,"",IF($G298="Yes",IF($D298="","",$D298),$I298)))</f>
        <v/>
      </c>
      <c r="J299" s="22">
        <f>IF(OR($G299&lt;&gt;"Yes",$I299="",$D299=""),"",IF($D299-$I299&gt;0,$D299-$I299,""))</f>
        <v/>
      </c>
      <c r="K299" s="21">
        <f>IF($J299="","",$H299/$J299*100)</f>
        <v/>
      </c>
      <c r="L299" s="21">
        <f>IF($J299="","",$J299/$H299)</f>
        <v/>
      </c>
      <c r="M299" s="21">
        <f>IF($B299="","",IFERROR(SUMIFS($H$4:$H$1003,$B$4:$B$1003,$B299,$J$4:$J$1003,"&gt;0")/SUMIFS($J$4:$J$1003,$B$4:$B$1003,$B299)*100,""))</f>
        <v/>
      </c>
      <c r="N299" s="23">
        <f>IF(OR($K299="",$M299=""),"",$K299/$M299-1)</f>
        <v/>
      </c>
      <c r="O299" s="24">
        <f>IF($N299="","",IF($N299&gt;0.3,"Very high",IF($N299&gt;0.2,"High","")))</f>
        <v/>
      </c>
    </row>
    <row r="300">
      <c r="A300" s="16" t="n"/>
      <c r="B300" s="17" t="n"/>
      <c r="C300" s="17" t="n"/>
      <c r="D300" s="18" t="n"/>
      <c r="E300" s="19" t="n"/>
      <c r="F300" s="20" t="n"/>
      <c r="G300" s="17" t="n"/>
      <c r="H300" s="21">
        <f>IF(OR($B300="",$E300=""),"",IF($B300&lt;&gt;$B299,$E300,IF($G299="Yes",$E300,N($H299)+$E300)))</f>
        <v/>
      </c>
      <c r="I300" s="22">
        <f>IF($B300="","",IF($B300&lt;&gt;$B299,"",IF($G299="Yes",IF($D299="","",$D299),$I299)))</f>
        <v/>
      </c>
      <c r="J300" s="22">
        <f>IF(OR($G300&lt;&gt;"Yes",$I300="",$D300=""),"",IF($D300-$I300&gt;0,$D300-$I300,""))</f>
        <v/>
      </c>
      <c r="K300" s="21">
        <f>IF($J300="","",$H300/$J300*100)</f>
        <v/>
      </c>
      <c r="L300" s="21">
        <f>IF($J300="","",$J300/$H300)</f>
        <v/>
      </c>
      <c r="M300" s="21">
        <f>IF($B300="","",IFERROR(SUMIFS($H$4:$H$1003,$B$4:$B$1003,$B300,$J$4:$J$1003,"&gt;0")/SUMIFS($J$4:$J$1003,$B$4:$B$1003,$B300)*100,""))</f>
        <v/>
      </c>
      <c r="N300" s="23">
        <f>IF(OR($K300="",$M300=""),"",$K300/$M300-1)</f>
        <v/>
      </c>
      <c r="O300" s="24">
        <f>IF($N300="","",IF($N300&gt;0.3,"Very high",IF($N300&gt;0.2,"High","")))</f>
        <v/>
      </c>
    </row>
    <row r="301">
      <c r="A301" s="16" t="n"/>
      <c r="B301" s="17" t="n"/>
      <c r="C301" s="17" t="n"/>
      <c r="D301" s="18" t="n"/>
      <c r="E301" s="19" t="n"/>
      <c r="F301" s="20" t="n"/>
      <c r="G301" s="17" t="n"/>
      <c r="H301" s="21">
        <f>IF(OR($B301="",$E301=""),"",IF($B301&lt;&gt;$B300,$E301,IF($G300="Yes",$E301,N($H300)+$E301)))</f>
        <v/>
      </c>
      <c r="I301" s="22">
        <f>IF($B301="","",IF($B301&lt;&gt;$B300,"",IF($G300="Yes",IF($D300="","",$D300),$I300)))</f>
        <v/>
      </c>
      <c r="J301" s="22">
        <f>IF(OR($G301&lt;&gt;"Yes",$I301="",$D301=""),"",IF($D301-$I301&gt;0,$D301-$I301,""))</f>
        <v/>
      </c>
      <c r="K301" s="21">
        <f>IF($J301="","",$H301/$J301*100)</f>
        <v/>
      </c>
      <c r="L301" s="21">
        <f>IF($J301="","",$J301/$H301)</f>
        <v/>
      </c>
      <c r="M301" s="21">
        <f>IF($B301="","",IFERROR(SUMIFS($H$4:$H$1003,$B$4:$B$1003,$B301,$J$4:$J$1003,"&gt;0")/SUMIFS($J$4:$J$1003,$B$4:$B$1003,$B301)*100,""))</f>
        <v/>
      </c>
      <c r="N301" s="23">
        <f>IF(OR($K301="",$M301=""),"",$K301/$M301-1)</f>
        <v/>
      </c>
      <c r="O301" s="24">
        <f>IF($N301="","",IF($N301&gt;0.3,"Very high",IF($N301&gt;0.2,"High","")))</f>
        <v/>
      </c>
    </row>
    <row r="302">
      <c r="A302" s="16" t="n"/>
      <c r="B302" s="17" t="n"/>
      <c r="C302" s="17" t="n"/>
      <c r="D302" s="18" t="n"/>
      <c r="E302" s="19" t="n"/>
      <c r="F302" s="20" t="n"/>
      <c r="G302" s="17" t="n"/>
      <c r="H302" s="21">
        <f>IF(OR($B302="",$E302=""),"",IF($B302&lt;&gt;$B301,$E302,IF($G301="Yes",$E302,N($H301)+$E302)))</f>
        <v/>
      </c>
      <c r="I302" s="22">
        <f>IF($B302="","",IF($B302&lt;&gt;$B301,"",IF($G301="Yes",IF($D301="","",$D301),$I301)))</f>
        <v/>
      </c>
      <c r="J302" s="22">
        <f>IF(OR($G302&lt;&gt;"Yes",$I302="",$D302=""),"",IF($D302-$I302&gt;0,$D302-$I302,""))</f>
        <v/>
      </c>
      <c r="K302" s="21">
        <f>IF($J302="","",$H302/$J302*100)</f>
        <v/>
      </c>
      <c r="L302" s="21">
        <f>IF($J302="","",$J302/$H302)</f>
        <v/>
      </c>
      <c r="M302" s="21">
        <f>IF($B302="","",IFERROR(SUMIFS($H$4:$H$1003,$B$4:$B$1003,$B302,$J$4:$J$1003,"&gt;0")/SUMIFS($J$4:$J$1003,$B$4:$B$1003,$B302)*100,""))</f>
        <v/>
      </c>
      <c r="N302" s="23">
        <f>IF(OR($K302="",$M302=""),"",$K302/$M302-1)</f>
        <v/>
      </c>
      <c r="O302" s="24">
        <f>IF($N302="","",IF($N302&gt;0.3,"Very high",IF($N302&gt;0.2,"High","")))</f>
        <v/>
      </c>
    </row>
    <row r="303">
      <c r="A303" s="16" t="n"/>
      <c r="B303" s="17" t="n"/>
      <c r="C303" s="17" t="n"/>
      <c r="D303" s="18" t="n"/>
      <c r="E303" s="19" t="n"/>
      <c r="F303" s="20" t="n"/>
      <c r="G303" s="17" t="n"/>
      <c r="H303" s="21">
        <f>IF(OR($B303="",$E303=""),"",IF($B303&lt;&gt;$B302,$E303,IF($G302="Yes",$E303,N($H302)+$E303)))</f>
        <v/>
      </c>
      <c r="I303" s="22">
        <f>IF($B303="","",IF($B303&lt;&gt;$B302,"",IF($G302="Yes",IF($D302="","",$D302),$I302)))</f>
        <v/>
      </c>
      <c r="J303" s="22">
        <f>IF(OR($G303&lt;&gt;"Yes",$I303="",$D303=""),"",IF($D303-$I303&gt;0,$D303-$I303,""))</f>
        <v/>
      </c>
      <c r="K303" s="21">
        <f>IF($J303="","",$H303/$J303*100)</f>
        <v/>
      </c>
      <c r="L303" s="21">
        <f>IF($J303="","",$J303/$H303)</f>
        <v/>
      </c>
      <c r="M303" s="21">
        <f>IF($B303="","",IFERROR(SUMIFS($H$4:$H$1003,$B$4:$B$1003,$B303,$J$4:$J$1003,"&gt;0")/SUMIFS($J$4:$J$1003,$B$4:$B$1003,$B303)*100,""))</f>
        <v/>
      </c>
      <c r="N303" s="23">
        <f>IF(OR($K303="",$M303=""),"",$K303/$M303-1)</f>
        <v/>
      </c>
      <c r="O303" s="24">
        <f>IF($N303="","",IF($N303&gt;0.3,"Very high",IF($N303&gt;0.2,"High","")))</f>
        <v/>
      </c>
    </row>
    <row r="304">
      <c r="A304" s="16" t="n"/>
      <c r="B304" s="17" t="n"/>
      <c r="C304" s="17" t="n"/>
      <c r="D304" s="18" t="n"/>
      <c r="E304" s="19" t="n"/>
      <c r="F304" s="20" t="n"/>
      <c r="G304" s="17" t="n"/>
      <c r="H304" s="21">
        <f>IF(OR($B304="",$E304=""),"",IF($B304&lt;&gt;$B303,$E304,IF($G303="Yes",$E304,N($H303)+$E304)))</f>
        <v/>
      </c>
      <c r="I304" s="22">
        <f>IF($B304="","",IF($B304&lt;&gt;$B303,"",IF($G303="Yes",IF($D303="","",$D303),$I303)))</f>
        <v/>
      </c>
      <c r="J304" s="22">
        <f>IF(OR($G304&lt;&gt;"Yes",$I304="",$D304=""),"",IF($D304-$I304&gt;0,$D304-$I304,""))</f>
        <v/>
      </c>
      <c r="K304" s="21">
        <f>IF($J304="","",$H304/$J304*100)</f>
        <v/>
      </c>
      <c r="L304" s="21">
        <f>IF($J304="","",$J304/$H304)</f>
        <v/>
      </c>
      <c r="M304" s="21">
        <f>IF($B304="","",IFERROR(SUMIFS($H$4:$H$1003,$B$4:$B$1003,$B304,$J$4:$J$1003,"&gt;0")/SUMIFS($J$4:$J$1003,$B$4:$B$1003,$B304)*100,""))</f>
        <v/>
      </c>
      <c r="N304" s="23">
        <f>IF(OR($K304="",$M304=""),"",$K304/$M304-1)</f>
        <v/>
      </c>
      <c r="O304" s="24">
        <f>IF($N304="","",IF($N304&gt;0.3,"Very high",IF($N304&gt;0.2,"High","")))</f>
        <v/>
      </c>
    </row>
    <row r="305">
      <c r="A305" s="16" t="n"/>
      <c r="B305" s="17" t="n"/>
      <c r="C305" s="17" t="n"/>
      <c r="D305" s="18" t="n"/>
      <c r="E305" s="19" t="n"/>
      <c r="F305" s="20" t="n"/>
      <c r="G305" s="17" t="n"/>
      <c r="H305" s="21">
        <f>IF(OR($B305="",$E305=""),"",IF($B305&lt;&gt;$B304,$E305,IF($G304="Yes",$E305,N($H304)+$E305)))</f>
        <v/>
      </c>
      <c r="I305" s="22">
        <f>IF($B305="","",IF($B305&lt;&gt;$B304,"",IF($G304="Yes",IF($D304="","",$D304),$I304)))</f>
        <v/>
      </c>
      <c r="J305" s="22">
        <f>IF(OR($G305&lt;&gt;"Yes",$I305="",$D305=""),"",IF($D305-$I305&gt;0,$D305-$I305,""))</f>
        <v/>
      </c>
      <c r="K305" s="21">
        <f>IF($J305="","",$H305/$J305*100)</f>
        <v/>
      </c>
      <c r="L305" s="21">
        <f>IF($J305="","",$J305/$H305)</f>
        <v/>
      </c>
      <c r="M305" s="21">
        <f>IF($B305="","",IFERROR(SUMIFS($H$4:$H$1003,$B$4:$B$1003,$B305,$J$4:$J$1003,"&gt;0")/SUMIFS($J$4:$J$1003,$B$4:$B$1003,$B305)*100,""))</f>
        <v/>
      </c>
      <c r="N305" s="23">
        <f>IF(OR($K305="",$M305=""),"",$K305/$M305-1)</f>
        <v/>
      </c>
      <c r="O305" s="24">
        <f>IF($N305="","",IF($N305&gt;0.3,"Very high",IF($N305&gt;0.2,"High","")))</f>
        <v/>
      </c>
    </row>
    <row r="306">
      <c r="A306" s="16" t="n"/>
      <c r="B306" s="17" t="n"/>
      <c r="C306" s="17" t="n"/>
      <c r="D306" s="18" t="n"/>
      <c r="E306" s="19" t="n"/>
      <c r="F306" s="20" t="n"/>
      <c r="G306" s="17" t="n"/>
      <c r="H306" s="21">
        <f>IF(OR($B306="",$E306=""),"",IF($B306&lt;&gt;$B305,$E306,IF($G305="Yes",$E306,N($H305)+$E306)))</f>
        <v/>
      </c>
      <c r="I306" s="22">
        <f>IF($B306="","",IF($B306&lt;&gt;$B305,"",IF($G305="Yes",IF($D305="","",$D305),$I305)))</f>
        <v/>
      </c>
      <c r="J306" s="22">
        <f>IF(OR($G306&lt;&gt;"Yes",$I306="",$D306=""),"",IF($D306-$I306&gt;0,$D306-$I306,""))</f>
        <v/>
      </c>
      <c r="K306" s="21">
        <f>IF($J306="","",$H306/$J306*100)</f>
        <v/>
      </c>
      <c r="L306" s="21">
        <f>IF($J306="","",$J306/$H306)</f>
        <v/>
      </c>
      <c r="M306" s="21">
        <f>IF($B306="","",IFERROR(SUMIFS($H$4:$H$1003,$B$4:$B$1003,$B306,$J$4:$J$1003,"&gt;0")/SUMIFS($J$4:$J$1003,$B$4:$B$1003,$B306)*100,""))</f>
        <v/>
      </c>
      <c r="N306" s="23">
        <f>IF(OR($K306="",$M306=""),"",$K306/$M306-1)</f>
        <v/>
      </c>
      <c r="O306" s="24">
        <f>IF($N306="","",IF($N306&gt;0.3,"Very high",IF($N306&gt;0.2,"High","")))</f>
        <v/>
      </c>
    </row>
    <row r="307">
      <c r="A307" s="16" t="n"/>
      <c r="B307" s="17" t="n"/>
      <c r="C307" s="17" t="n"/>
      <c r="D307" s="18" t="n"/>
      <c r="E307" s="19" t="n"/>
      <c r="F307" s="20" t="n"/>
      <c r="G307" s="17" t="n"/>
      <c r="H307" s="21">
        <f>IF(OR($B307="",$E307=""),"",IF($B307&lt;&gt;$B306,$E307,IF($G306="Yes",$E307,N($H306)+$E307)))</f>
        <v/>
      </c>
      <c r="I307" s="22">
        <f>IF($B307="","",IF($B307&lt;&gt;$B306,"",IF($G306="Yes",IF($D306="","",$D306),$I306)))</f>
        <v/>
      </c>
      <c r="J307" s="22">
        <f>IF(OR($G307&lt;&gt;"Yes",$I307="",$D307=""),"",IF($D307-$I307&gt;0,$D307-$I307,""))</f>
        <v/>
      </c>
      <c r="K307" s="21">
        <f>IF($J307="","",$H307/$J307*100)</f>
        <v/>
      </c>
      <c r="L307" s="21">
        <f>IF($J307="","",$J307/$H307)</f>
        <v/>
      </c>
      <c r="M307" s="21">
        <f>IF($B307="","",IFERROR(SUMIFS($H$4:$H$1003,$B$4:$B$1003,$B307,$J$4:$J$1003,"&gt;0")/SUMIFS($J$4:$J$1003,$B$4:$B$1003,$B307)*100,""))</f>
        <v/>
      </c>
      <c r="N307" s="23">
        <f>IF(OR($K307="",$M307=""),"",$K307/$M307-1)</f>
        <v/>
      </c>
      <c r="O307" s="24">
        <f>IF($N307="","",IF($N307&gt;0.3,"Very high",IF($N307&gt;0.2,"High","")))</f>
        <v/>
      </c>
    </row>
    <row r="308">
      <c r="A308" s="16" t="n"/>
      <c r="B308" s="17" t="n"/>
      <c r="C308" s="17" t="n"/>
      <c r="D308" s="18" t="n"/>
      <c r="E308" s="19" t="n"/>
      <c r="F308" s="20" t="n"/>
      <c r="G308" s="17" t="n"/>
      <c r="H308" s="21">
        <f>IF(OR($B308="",$E308=""),"",IF($B308&lt;&gt;$B307,$E308,IF($G307="Yes",$E308,N($H307)+$E308)))</f>
        <v/>
      </c>
      <c r="I308" s="22">
        <f>IF($B308="","",IF($B308&lt;&gt;$B307,"",IF($G307="Yes",IF($D307="","",$D307),$I307)))</f>
        <v/>
      </c>
      <c r="J308" s="22">
        <f>IF(OR($G308&lt;&gt;"Yes",$I308="",$D308=""),"",IF($D308-$I308&gt;0,$D308-$I308,""))</f>
        <v/>
      </c>
      <c r="K308" s="21">
        <f>IF($J308="","",$H308/$J308*100)</f>
        <v/>
      </c>
      <c r="L308" s="21">
        <f>IF($J308="","",$J308/$H308)</f>
        <v/>
      </c>
      <c r="M308" s="21">
        <f>IF($B308="","",IFERROR(SUMIFS($H$4:$H$1003,$B$4:$B$1003,$B308,$J$4:$J$1003,"&gt;0")/SUMIFS($J$4:$J$1003,$B$4:$B$1003,$B308)*100,""))</f>
        <v/>
      </c>
      <c r="N308" s="23">
        <f>IF(OR($K308="",$M308=""),"",$K308/$M308-1)</f>
        <v/>
      </c>
      <c r="O308" s="24">
        <f>IF($N308="","",IF($N308&gt;0.3,"Very high",IF($N308&gt;0.2,"High","")))</f>
        <v/>
      </c>
    </row>
    <row r="309">
      <c r="A309" s="16" t="n"/>
      <c r="B309" s="17" t="n"/>
      <c r="C309" s="17" t="n"/>
      <c r="D309" s="18" t="n"/>
      <c r="E309" s="19" t="n"/>
      <c r="F309" s="20" t="n"/>
      <c r="G309" s="17" t="n"/>
      <c r="H309" s="21">
        <f>IF(OR($B309="",$E309=""),"",IF($B309&lt;&gt;$B308,$E309,IF($G308="Yes",$E309,N($H308)+$E309)))</f>
        <v/>
      </c>
      <c r="I309" s="22">
        <f>IF($B309="","",IF($B309&lt;&gt;$B308,"",IF($G308="Yes",IF($D308="","",$D308),$I308)))</f>
        <v/>
      </c>
      <c r="J309" s="22">
        <f>IF(OR($G309&lt;&gt;"Yes",$I309="",$D309=""),"",IF($D309-$I309&gt;0,$D309-$I309,""))</f>
        <v/>
      </c>
      <c r="K309" s="21">
        <f>IF($J309="","",$H309/$J309*100)</f>
        <v/>
      </c>
      <c r="L309" s="21">
        <f>IF($J309="","",$J309/$H309)</f>
        <v/>
      </c>
      <c r="M309" s="21">
        <f>IF($B309="","",IFERROR(SUMIFS($H$4:$H$1003,$B$4:$B$1003,$B309,$J$4:$J$1003,"&gt;0")/SUMIFS($J$4:$J$1003,$B$4:$B$1003,$B309)*100,""))</f>
        <v/>
      </c>
      <c r="N309" s="23">
        <f>IF(OR($K309="",$M309=""),"",$K309/$M309-1)</f>
        <v/>
      </c>
      <c r="O309" s="24">
        <f>IF($N309="","",IF($N309&gt;0.3,"Very high",IF($N309&gt;0.2,"High","")))</f>
        <v/>
      </c>
    </row>
    <row r="310">
      <c r="A310" s="16" t="n"/>
      <c r="B310" s="17" t="n"/>
      <c r="C310" s="17" t="n"/>
      <c r="D310" s="18" t="n"/>
      <c r="E310" s="19" t="n"/>
      <c r="F310" s="20" t="n"/>
      <c r="G310" s="17" t="n"/>
      <c r="H310" s="21">
        <f>IF(OR($B310="",$E310=""),"",IF($B310&lt;&gt;$B309,$E310,IF($G309="Yes",$E310,N($H309)+$E310)))</f>
        <v/>
      </c>
      <c r="I310" s="22">
        <f>IF($B310="","",IF($B310&lt;&gt;$B309,"",IF($G309="Yes",IF($D309="","",$D309),$I309)))</f>
        <v/>
      </c>
      <c r="J310" s="22">
        <f>IF(OR($G310&lt;&gt;"Yes",$I310="",$D310=""),"",IF($D310-$I310&gt;0,$D310-$I310,""))</f>
        <v/>
      </c>
      <c r="K310" s="21">
        <f>IF($J310="","",$H310/$J310*100)</f>
        <v/>
      </c>
      <c r="L310" s="21">
        <f>IF($J310="","",$J310/$H310)</f>
        <v/>
      </c>
      <c r="M310" s="21">
        <f>IF($B310="","",IFERROR(SUMIFS($H$4:$H$1003,$B$4:$B$1003,$B310,$J$4:$J$1003,"&gt;0")/SUMIFS($J$4:$J$1003,$B$4:$B$1003,$B310)*100,""))</f>
        <v/>
      </c>
      <c r="N310" s="23">
        <f>IF(OR($K310="",$M310=""),"",$K310/$M310-1)</f>
        <v/>
      </c>
      <c r="O310" s="24">
        <f>IF($N310="","",IF($N310&gt;0.3,"Very high",IF($N310&gt;0.2,"High","")))</f>
        <v/>
      </c>
    </row>
    <row r="311">
      <c r="A311" s="16" t="n"/>
      <c r="B311" s="17" t="n"/>
      <c r="C311" s="17" t="n"/>
      <c r="D311" s="18" t="n"/>
      <c r="E311" s="19" t="n"/>
      <c r="F311" s="20" t="n"/>
      <c r="G311" s="17" t="n"/>
      <c r="H311" s="21">
        <f>IF(OR($B311="",$E311=""),"",IF($B311&lt;&gt;$B310,$E311,IF($G310="Yes",$E311,N($H310)+$E311)))</f>
        <v/>
      </c>
      <c r="I311" s="22">
        <f>IF($B311="","",IF($B311&lt;&gt;$B310,"",IF($G310="Yes",IF($D310="","",$D310),$I310)))</f>
        <v/>
      </c>
      <c r="J311" s="22">
        <f>IF(OR($G311&lt;&gt;"Yes",$I311="",$D311=""),"",IF($D311-$I311&gt;0,$D311-$I311,""))</f>
        <v/>
      </c>
      <c r="K311" s="21">
        <f>IF($J311="","",$H311/$J311*100)</f>
        <v/>
      </c>
      <c r="L311" s="21">
        <f>IF($J311="","",$J311/$H311)</f>
        <v/>
      </c>
      <c r="M311" s="21">
        <f>IF($B311="","",IFERROR(SUMIFS($H$4:$H$1003,$B$4:$B$1003,$B311,$J$4:$J$1003,"&gt;0")/SUMIFS($J$4:$J$1003,$B$4:$B$1003,$B311)*100,""))</f>
        <v/>
      </c>
      <c r="N311" s="23">
        <f>IF(OR($K311="",$M311=""),"",$K311/$M311-1)</f>
        <v/>
      </c>
      <c r="O311" s="24">
        <f>IF($N311="","",IF($N311&gt;0.3,"Very high",IF($N311&gt;0.2,"High","")))</f>
        <v/>
      </c>
    </row>
    <row r="312">
      <c r="A312" s="16" t="n"/>
      <c r="B312" s="17" t="n"/>
      <c r="C312" s="17" t="n"/>
      <c r="D312" s="18" t="n"/>
      <c r="E312" s="19" t="n"/>
      <c r="F312" s="20" t="n"/>
      <c r="G312" s="17" t="n"/>
      <c r="H312" s="21">
        <f>IF(OR($B312="",$E312=""),"",IF($B312&lt;&gt;$B311,$E312,IF($G311="Yes",$E312,N($H311)+$E312)))</f>
        <v/>
      </c>
      <c r="I312" s="22">
        <f>IF($B312="","",IF($B312&lt;&gt;$B311,"",IF($G311="Yes",IF($D311="","",$D311),$I311)))</f>
        <v/>
      </c>
      <c r="J312" s="22">
        <f>IF(OR($G312&lt;&gt;"Yes",$I312="",$D312=""),"",IF($D312-$I312&gt;0,$D312-$I312,""))</f>
        <v/>
      </c>
      <c r="K312" s="21">
        <f>IF($J312="","",$H312/$J312*100)</f>
        <v/>
      </c>
      <c r="L312" s="21">
        <f>IF($J312="","",$J312/$H312)</f>
        <v/>
      </c>
      <c r="M312" s="21">
        <f>IF($B312="","",IFERROR(SUMIFS($H$4:$H$1003,$B$4:$B$1003,$B312,$J$4:$J$1003,"&gt;0")/SUMIFS($J$4:$J$1003,$B$4:$B$1003,$B312)*100,""))</f>
        <v/>
      </c>
      <c r="N312" s="23">
        <f>IF(OR($K312="",$M312=""),"",$K312/$M312-1)</f>
        <v/>
      </c>
      <c r="O312" s="24">
        <f>IF($N312="","",IF($N312&gt;0.3,"Very high",IF($N312&gt;0.2,"High","")))</f>
        <v/>
      </c>
    </row>
    <row r="313">
      <c r="A313" s="16" t="n"/>
      <c r="B313" s="17" t="n"/>
      <c r="C313" s="17" t="n"/>
      <c r="D313" s="18" t="n"/>
      <c r="E313" s="19" t="n"/>
      <c r="F313" s="20" t="n"/>
      <c r="G313" s="17" t="n"/>
      <c r="H313" s="21">
        <f>IF(OR($B313="",$E313=""),"",IF($B313&lt;&gt;$B312,$E313,IF($G312="Yes",$E313,N($H312)+$E313)))</f>
        <v/>
      </c>
      <c r="I313" s="22">
        <f>IF($B313="","",IF($B313&lt;&gt;$B312,"",IF($G312="Yes",IF($D312="","",$D312),$I312)))</f>
        <v/>
      </c>
      <c r="J313" s="22">
        <f>IF(OR($G313&lt;&gt;"Yes",$I313="",$D313=""),"",IF($D313-$I313&gt;0,$D313-$I313,""))</f>
        <v/>
      </c>
      <c r="K313" s="21">
        <f>IF($J313="","",$H313/$J313*100)</f>
        <v/>
      </c>
      <c r="L313" s="21">
        <f>IF($J313="","",$J313/$H313)</f>
        <v/>
      </c>
      <c r="M313" s="21">
        <f>IF($B313="","",IFERROR(SUMIFS($H$4:$H$1003,$B$4:$B$1003,$B313,$J$4:$J$1003,"&gt;0")/SUMIFS($J$4:$J$1003,$B$4:$B$1003,$B313)*100,""))</f>
        <v/>
      </c>
      <c r="N313" s="23">
        <f>IF(OR($K313="",$M313=""),"",$K313/$M313-1)</f>
        <v/>
      </c>
      <c r="O313" s="24">
        <f>IF($N313="","",IF($N313&gt;0.3,"Very high",IF($N313&gt;0.2,"High","")))</f>
        <v/>
      </c>
    </row>
    <row r="314">
      <c r="A314" s="16" t="n"/>
      <c r="B314" s="17" t="n"/>
      <c r="C314" s="17" t="n"/>
      <c r="D314" s="18" t="n"/>
      <c r="E314" s="19" t="n"/>
      <c r="F314" s="20" t="n"/>
      <c r="G314" s="17" t="n"/>
      <c r="H314" s="21">
        <f>IF(OR($B314="",$E314=""),"",IF($B314&lt;&gt;$B313,$E314,IF($G313="Yes",$E314,N($H313)+$E314)))</f>
        <v/>
      </c>
      <c r="I314" s="22">
        <f>IF($B314="","",IF($B314&lt;&gt;$B313,"",IF($G313="Yes",IF($D313="","",$D313),$I313)))</f>
        <v/>
      </c>
      <c r="J314" s="22">
        <f>IF(OR($G314&lt;&gt;"Yes",$I314="",$D314=""),"",IF($D314-$I314&gt;0,$D314-$I314,""))</f>
        <v/>
      </c>
      <c r="K314" s="21">
        <f>IF($J314="","",$H314/$J314*100)</f>
        <v/>
      </c>
      <c r="L314" s="21">
        <f>IF($J314="","",$J314/$H314)</f>
        <v/>
      </c>
      <c r="M314" s="21">
        <f>IF($B314="","",IFERROR(SUMIFS($H$4:$H$1003,$B$4:$B$1003,$B314,$J$4:$J$1003,"&gt;0")/SUMIFS($J$4:$J$1003,$B$4:$B$1003,$B314)*100,""))</f>
        <v/>
      </c>
      <c r="N314" s="23">
        <f>IF(OR($K314="",$M314=""),"",$K314/$M314-1)</f>
        <v/>
      </c>
      <c r="O314" s="24">
        <f>IF($N314="","",IF($N314&gt;0.3,"Very high",IF($N314&gt;0.2,"High","")))</f>
        <v/>
      </c>
    </row>
    <row r="315">
      <c r="A315" s="16" t="n"/>
      <c r="B315" s="17" t="n"/>
      <c r="C315" s="17" t="n"/>
      <c r="D315" s="18" t="n"/>
      <c r="E315" s="19" t="n"/>
      <c r="F315" s="20" t="n"/>
      <c r="G315" s="17" t="n"/>
      <c r="H315" s="21">
        <f>IF(OR($B315="",$E315=""),"",IF($B315&lt;&gt;$B314,$E315,IF($G314="Yes",$E315,N($H314)+$E315)))</f>
        <v/>
      </c>
      <c r="I315" s="22">
        <f>IF($B315="","",IF($B315&lt;&gt;$B314,"",IF($G314="Yes",IF($D314="","",$D314),$I314)))</f>
        <v/>
      </c>
      <c r="J315" s="22">
        <f>IF(OR($G315&lt;&gt;"Yes",$I315="",$D315=""),"",IF($D315-$I315&gt;0,$D315-$I315,""))</f>
        <v/>
      </c>
      <c r="K315" s="21">
        <f>IF($J315="","",$H315/$J315*100)</f>
        <v/>
      </c>
      <c r="L315" s="21">
        <f>IF($J315="","",$J315/$H315)</f>
        <v/>
      </c>
      <c r="M315" s="21">
        <f>IF($B315="","",IFERROR(SUMIFS($H$4:$H$1003,$B$4:$B$1003,$B315,$J$4:$J$1003,"&gt;0")/SUMIFS($J$4:$J$1003,$B$4:$B$1003,$B315)*100,""))</f>
        <v/>
      </c>
      <c r="N315" s="23">
        <f>IF(OR($K315="",$M315=""),"",$K315/$M315-1)</f>
        <v/>
      </c>
      <c r="O315" s="24">
        <f>IF($N315="","",IF($N315&gt;0.3,"Very high",IF($N315&gt;0.2,"High","")))</f>
        <v/>
      </c>
    </row>
    <row r="316">
      <c r="A316" s="16" t="n"/>
      <c r="B316" s="17" t="n"/>
      <c r="C316" s="17" t="n"/>
      <c r="D316" s="18" t="n"/>
      <c r="E316" s="19" t="n"/>
      <c r="F316" s="20" t="n"/>
      <c r="G316" s="17" t="n"/>
      <c r="H316" s="21">
        <f>IF(OR($B316="",$E316=""),"",IF($B316&lt;&gt;$B315,$E316,IF($G315="Yes",$E316,N($H315)+$E316)))</f>
        <v/>
      </c>
      <c r="I316" s="22">
        <f>IF($B316="","",IF($B316&lt;&gt;$B315,"",IF($G315="Yes",IF($D315="","",$D315),$I315)))</f>
        <v/>
      </c>
      <c r="J316" s="22">
        <f>IF(OR($G316&lt;&gt;"Yes",$I316="",$D316=""),"",IF($D316-$I316&gt;0,$D316-$I316,""))</f>
        <v/>
      </c>
      <c r="K316" s="21">
        <f>IF($J316="","",$H316/$J316*100)</f>
        <v/>
      </c>
      <c r="L316" s="21">
        <f>IF($J316="","",$J316/$H316)</f>
        <v/>
      </c>
      <c r="M316" s="21">
        <f>IF($B316="","",IFERROR(SUMIFS($H$4:$H$1003,$B$4:$B$1003,$B316,$J$4:$J$1003,"&gt;0")/SUMIFS($J$4:$J$1003,$B$4:$B$1003,$B316)*100,""))</f>
        <v/>
      </c>
      <c r="N316" s="23">
        <f>IF(OR($K316="",$M316=""),"",$K316/$M316-1)</f>
        <v/>
      </c>
      <c r="O316" s="24">
        <f>IF($N316="","",IF($N316&gt;0.3,"Very high",IF($N316&gt;0.2,"High","")))</f>
        <v/>
      </c>
    </row>
    <row r="317">
      <c r="A317" s="16" t="n"/>
      <c r="B317" s="17" t="n"/>
      <c r="C317" s="17" t="n"/>
      <c r="D317" s="18" t="n"/>
      <c r="E317" s="19" t="n"/>
      <c r="F317" s="20" t="n"/>
      <c r="G317" s="17" t="n"/>
      <c r="H317" s="21">
        <f>IF(OR($B317="",$E317=""),"",IF($B317&lt;&gt;$B316,$E317,IF($G316="Yes",$E317,N($H316)+$E317)))</f>
        <v/>
      </c>
      <c r="I317" s="22">
        <f>IF($B317="","",IF($B317&lt;&gt;$B316,"",IF($G316="Yes",IF($D316="","",$D316),$I316)))</f>
        <v/>
      </c>
      <c r="J317" s="22">
        <f>IF(OR($G317&lt;&gt;"Yes",$I317="",$D317=""),"",IF($D317-$I317&gt;0,$D317-$I317,""))</f>
        <v/>
      </c>
      <c r="K317" s="21">
        <f>IF($J317="","",$H317/$J317*100)</f>
        <v/>
      </c>
      <c r="L317" s="21">
        <f>IF($J317="","",$J317/$H317)</f>
        <v/>
      </c>
      <c r="M317" s="21">
        <f>IF($B317="","",IFERROR(SUMIFS($H$4:$H$1003,$B$4:$B$1003,$B317,$J$4:$J$1003,"&gt;0")/SUMIFS($J$4:$J$1003,$B$4:$B$1003,$B317)*100,""))</f>
        <v/>
      </c>
      <c r="N317" s="23">
        <f>IF(OR($K317="",$M317=""),"",$K317/$M317-1)</f>
        <v/>
      </c>
      <c r="O317" s="24">
        <f>IF($N317="","",IF($N317&gt;0.3,"Very high",IF($N317&gt;0.2,"High","")))</f>
        <v/>
      </c>
    </row>
    <row r="318">
      <c r="A318" s="16" t="n"/>
      <c r="B318" s="17" t="n"/>
      <c r="C318" s="17" t="n"/>
      <c r="D318" s="18" t="n"/>
      <c r="E318" s="19" t="n"/>
      <c r="F318" s="20" t="n"/>
      <c r="G318" s="17" t="n"/>
      <c r="H318" s="21">
        <f>IF(OR($B318="",$E318=""),"",IF($B318&lt;&gt;$B317,$E318,IF($G317="Yes",$E318,N($H317)+$E318)))</f>
        <v/>
      </c>
      <c r="I318" s="22">
        <f>IF($B318="","",IF($B318&lt;&gt;$B317,"",IF($G317="Yes",IF($D317="","",$D317),$I317)))</f>
        <v/>
      </c>
      <c r="J318" s="22">
        <f>IF(OR($G318&lt;&gt;"Yes",$I318="",$D318=""),"",IF($D318-$I318&gt;0,$D318-$I318,""))</f>
        <v/>
      </c>
      <c r="K318" s="21">
        <f>IF($J318="","",$H318/$J318*100)</f>
        <v/>
      </c>
      <c r="L318" s="21">
        <f>IF($J318="","",$J318/$H318)</f>
        <v/>
      </c>
      <c r="M318" s="21">
        <f>IF($B318="","",IFERROR(SUMIFS($H$4:$H$1003,$B$4:$B$1003,$B318,$J$4:$J$1003,"&gt;0")/SUMIFS($J$4:$J$1003,$B$4:$B$1003,$B318)*100,""))</f>
        <v/>
      </c>
      <c r="N318" s="23">
        <f>IF(OR($K318="",$M318=""),"",$K318/$M318-1)</f>
        <v/>
      </c>
      <c r="O318" s="24">
        <f>IF($N318="","",IF($N318&gt;0.3,"Very high",IF($N318&gt;0.2,"High","")))</f>
        <v/>
      </c>
    </row>
    <row r="319">
      <c r="A319" s="16" t="n"/>
      <c r="B319" s="17" t="n"/>
      <c r="C319" s="17" t="n"/>
      <c r="D319" s="18" t="n"/>
      <c r="E319" s="19" t="n"/>
      <c r="F319" s="20" t="n"/>
      <c r="G319" s="17" t="n"/>
      <c r="H319" s="21">
        <f>IF(OR($B319="",$E319=""),"",IF($B319&lt;&gt;$B318,$E319,IF($G318="Yes",$E319,N($H318)+$E319)))</f>
        <v/>
      </c>
      <c r="I319" s="22">
        <f>IF($B319="","",IF($B319&lt;&gt;$B318,"",IF($G318="Yes",IF($D318="","",$D318),$I318)))</f>
        <v/>
      </c>
      <c r="J319" s="22">
        <f>IF(OR($G319&lt;&gt;"Yes",$I319="",$D319=""),"",IF($D319-$I319&gt;0,$D319-$I319,""))</f>
        <v/>
      </c>
      <c r="K319" s="21">
        <f>IF($J319="","",$H319/$J319*100)</f>
        <v/>
      </c>
      <c r="L319" s="21">
        <f>IF($J319="","",$J319/$H319)</f>
        <v/>
      </c>
      <c r="M319" s="21">
        <f>IF($B319="","",IFERROR(SUMIFS($H$4:$H$1003,$B$4:$B$1003,$B319,$J$4:$J$1003,"&gt;0")/SUMIFS($J$4:$J$1003,$B$4:$B$1003,$B319)*100,""))</f>
        <v/>
      </c>
      <c r="N319" s="23">
        <f>IF(OR($K319="",$M319=""),"",$K319/$M319-1)</f>
        <v/>
      </c>
      <c r="O319" s="24">
        <f>IF($N319="","",IF($N319&gt;0.3,"Very high",IF($N319&gt;0.2,"High","")))</f>
        <v/>
      </c>
    </row>
    <row r="320">
      <c r="A320" s="16" t="n"/>
      <c r="B320" s="17" t="n"/>
      <c r="C320" s="17" t="n"/>
      <c r="D320" s="18" t="n"/>
      <c r="E320" s="19" t="n"/>
      <c r="F320" s="20" t="n"/>
      <c r="G320" s="17" t="n"/>
      <c r="H320" s="21">
        <f>IF(OR($B320="",$E320=""),"",IF($B320&lt;&gt;$B319,$E320,IF($G319="Yes",$E320,N($H319)+$E320)))</f>
        <v/>
      </c>
      <c r="I320" s="22">
        <f>IF($B320="","",IF($B320&lt;&gt;$B319,"",IF($G319="Yes",IF($D319="","",$D319),$I319)))</f>
        <v/>
      </c>
      <c r="J320" s="22">
        <f>IF(OR($G320&lt;&gt;"Yes",$I320="",$D320=""),"",IF($D320-$I320&gt;0,$D320-$I320,""))</f>
        <v/>
      </c>
      <c r="K320" s="21">
        <f>IF($J320="","",$H320/$J320*100)</f>
        <v/>
      </c>
      <c r="L320" s="21">
        <f>IF($J320="","",$J320/$H320)</f>
        <v/>
      </c>
      <c r="M320" s="21">
        <f>IF($B320="","",IFERROR(SUMIFS($H$4:$H$1003,$B$4:$B$1003,$B320,$J$4:$J$1003,"&gt;0")/SUMIFS($J$4:$J$1003,$B$4:$B$1003,$B320)*100,""))</f>
        <v/>
      </c>
      <c r="N320" s="23">
        <f>IF(OR($K320="",$M320=""),"",$K320/$M320-1)</f>
        <v/>
      </c>
      <c r="O320" s="24">
        <f>IF($N320="","",IF($N320&gt;0.3,"Very high",IF($N320&gt;0.2,"High","")))</f>
        <v/>
      </c>
    </row>
    <row r="321">
      <c r="A321" s="16" t="n"/>
      <c r="B321" s="17" t="n"/>
      <c r="C321" s="17" t="n"/>
      <c r="D321" s="18" t="n"/>
      <c r="E321" s="19" t="n"/>
      <c r="F321" s="20" t="n"/>
      <c r="G321" s="17" t="n"/>
      <c r="H321" s="21">
        <f>IF(OR($B321="",$E321=""),"",IF($B321&lt;&gt;$B320,$E321,IF($G320="Yes",$E321,N($H320)+$E321)))</f>
        <v/>
      </c>
      <c r="I321" s="22">
        <f>IF($B321="","",IF($B321&lt;&gt;$B320,"",IF($G320="Yes",IF($D320="","",$D320),$I320)))</f>
        <v/>
      </c>
      <c r="J321" s="22">
        <f>IF(OR($G321&lt;&gt;"Yes",$I321="",$D321=""),"",IF($D321-$I321&gt;0,$D321-$I321,""))</f>
        <v/>
      </c>
      <c r="K321" s="21">
        <f>IF($J321="","",$H321/$J321*100)</f>
        <v/>
      </c>
      <c r="L321" s="21">
        <f>IF($J321="","",$J321/$H321)</f>
        <v/>
      </c>
      <c r="M321" s="21">
        <f>IF($B321="","",IFERROR(SUMIFS($H$4:$H$1003,$B$4:$B$1003,$B321,$J$4:$J$1003,"&gt;0")/SUMIFS($J$4:$J$1003,$B$4:$B$1003,$B321)*100,""))</f>
        <v/>
      </c>
      <c r="N321" s="23">
        <f>IF(OR($K321="",$M321=""),"",$K321/$M321-1)</f>
        <v/>
      </c>
      <c r="O321" s="24">
        <f>IF($N321="","",IF($N321&gt;0.3,"Very high",IF($N321&gt;0.2,"High","")))</f>
        <v/>
      </c>
    </row>
    <row r="322">
      <c r="A322" s="16" t="n"/>
      <c r="B322" s="17" t="n"/>
      <c r="C322" s="17" t="n"/>
      <c r="D322" s="18" t="n"/>
      <c r="E322" s="19" t="n"/>
      <c r="F322" s="20" t="n"/>
      <c r="G322" s="17" t="n"/>
      <c r="H322" s="21">
        <f>IF(OR($B322="",$E322=""),"",IF($B322&lt;&gt;$B321,$E322,IF($G321="Yes",$E322,N($H321)+$E322)))</f>
        <v/>
      </c>
      <c r="I322" s="22">
        <f>IF($B322="","",IF($B322&lt;&gt;$B321,"",IF($G321="Yes",IF($D321="","",$D321),$I321)))</f>
        <v/>
      </c>
      <c r="J322" s="22">
        <f>IF(OR($G322&lt;&gt;"Yes",$I322="",$D322=""),"",IF($D322-$I322&gt;0,$D322-$I322,""))</f>
        <v/>
      </c>
      <c r="K322" s="21">
        <f>IF($J322="","",$H322/$J322*100)</f>
        <v/>
      </c>
      <c r="L322" s="21">
        <f>IF($J322="","",$J322/$H322)</f>
        <v/>
      </c>
      <c r="M322" s="21">
        <f>IF($B322="","",IFERROR(SUMIFS($H$4:$H$1003,$B$4:$B$1003,$B322,$J$4:$J$1003,"&gt;0")/SUMIFS($J$4:$J$1003,$B$4:$B$1003,$B322)*100,""))</f>
        <v/>
      </c>
      <c r="N322" s="23">
        <f>IF(OR($K322="",$M322=""),"",$K322/$M322-1)</f>
        <v/>
      </c>
      <c r="O322" s="24">
        <f>IF($N322="","",IF($N322&gt;0.3,"Very high",IF($N322&gt;0.2,"High","")))</f>
        <v/>
      </c>
    </row>
    <row r="323">
      <c r="A323" s="16" t="n"/>
      <c r="B323" s="17" t="n"/>
      <c r="C323" s="17" t="n"/>
      <c r="D323" s="18" t="n"/>
      <c r="E323" s="19" t="n"/>
      <c r="F323" s="20" t="n"/>
      <c r="G323" s="17" t="n"/>
      <c r="H323" s="21">
        <f>IF(OR($B323="",$E323=""),"",IF($B323&lt;&gt;$B322,$E323,IF($G322="Yes",$E323,N($H322)+$E323)))</f>
        <v/>
      </c>
      <c r="I323" s="22">
        <f>IF($B323="","",IF($B323&lt;&gt;$B322,"",IF($G322="Yes",IF($D322="","",$D322),$I322)))</f>
        <v/>
      </c>
      <c r="J323" s="22">
        <f>IF(OR($G323&lt;&gt;"Yes",$I323="",$D323=""),"",IF($D323-$I323&gt;0,$D323-$I323,""))</f>
        <v/>
      </c>
      <c r="K323" s="21">
        <f>IF($J323="","",$H323/$J323*100)</f>
        <v/>
      </c>
      <c r="L323" s="21">
        <f>IF($J323="","",$J323/$H323)</f>
        <v/>
      </c>
      <c r="M323" s="21">
        <f>IF($B323="","",IFERROR(SUMIFS($H$4:$H$1003,$B$4:$B$1003,$B323,$J$4:$J$1003,"&gt;0")/SUMIFS($J$4:$J$1003,$B$4:$B$1003,$B323)*100,""))</f>
        <v/>
      </c>
      <c r="N323" s="23">
        <f>IF(OR($K323="",$M323=""),"",$K323/$M323-1)</f>
        <v/>
      </c>
      <c r="O323" s="24">
        <f>IF($N323="","",IF($N323&gt;0.3,"Very high",IF($N323&gt;0.2,"High","")))</f>
        <v/>
      </c>
    </row>
    <row r="324">
      <c r="A324" s="16" t="n"/>
      <c r="B324" s="17" t="n"/>
      <c r="C324" s="17" t="n"/>
      <c r="D324" s="18" t="n"/>
      <c r="E324" s="19" t="n"/>
      <c r="F324" s="20" t="n"/>
      <c r="G324" s="17" t="n"/>
      <c r="H324" s="21">
        <f>IF(OR($B324="",$E324=""),"",IF($B324&lt;&gt;$B323,$E324,IF($G323="Yes",$E324,N($H323)+$E324)))</f>
        <v/>
      </c>
      <c r="I324" s="22">
        <f>IF($B324="","",IF($B324&lt;&gt;$B323,"",IF($G323="Yes",IF($D323="","",$D323),$I323)))</f>
        <v/>
      </c>
      <c r="J324" s="22">
        <f>IF(OR($G324&lt;&gt;"Yes",$I324="",$D324=""),"",IF($D324-$I324&gt;0,$D324-$I324,""))</f>
        <v/>
      </c>
      <c r="K324" s="21">
        <f>IF($J324="","",$H324/$J324*100)</f>
        <v/>
      </c>
      <c r="L324" s="21">
        <f>IF($J324="","",$J324/$H324)</f>
        <v/>
      </c>
      <c r="M324" s="21">
        <f>IF($B324="","",IFERROR(SUMIFS($H$4:$H$1003,$B$4:$B$1003,$B324,$J$4:$J$1003,"&gt;0")/SUMIFS($J$4:$J$1003,$B$4:$B$1003,$B324)*100,""))</f>
        <v/>
      </c>
      <c r="N324" s="23">
        <f>IF(OR($K324="",$M324=""),"",$K324/$M324-1)</f>
        <v/>
      </c>
      <c r="O324" s="24">
        <f>IF($N324="","",IF($N324&gt;0.3,"Very high",IF($N324&gt;0.2,"High","")))</f>
        <v/>
      </c>
    </row>
    <row r="325">
      <c r="A325" s="16" t="n"/>
      <c r="B325" s="17" t="n"/>
      <c r="C325" s="17" t="n"/>
      <c r="D325" s="18" t="n"/>
      <c r="E325" s="19" t="n"/>
      <c r="F325" s="20" t="n"/>
      <c r="G325" s="17" t="n"/>
      <c r="H325" s="21">
        <f>IF(OR($B325="",$E325=""),"",IF($B325&lt;&gt;$B324,$E325,IF($G324="Yes",$E325,N($H324)+$E325)))</f>
        <v/>
      </c>
      <c r="I325" s="22">
        <f>IF($B325="","",IF($B325&lt;&gt;$B324,"",IF($G324="Yes",IF($D324="","",$D324),$I324)))</f>
        <v/>
      </c>
      <c r="J325" s="22">
        <f>IF(OR($G325&lt;&gt;"Yes",$I325="",$D325=""),"",IF($D325-$I325&gt;0,$D325-$I325,""))</f>
        <v/>
      </c>
      <c r="K325" s="21">
        <f>IF($J325="","",$H325/$J325*100)</f>
        <v/>
      </c>
      <c r="L325" s="21">
        <f>IF($J325="","",$J325/$H325)</f>
        <v/>
      </c>
      <c r="M325" s="21">
        <f>IF($B325="","",IFERROR(SUMIFS($H$4:$H$1003,$B$4:$B$1003,$B325,$J$4:$J$1003,"&gt;0")/SUMIFS($J$4:$J$1003,$B$4:$B$1003,$B325)*100,""))</f>
        <v/>
      </c>
      <c r="N325" s="23">
        <f>IF(OR($K325="",$M325=""),"",$K325/$M325-1)</f>
        <v/>
      </c>
      <c r="O325" s="24">
        <f>IF($N325="","",IF($N325&gt;0.3,"Very high",IF($N325&gt;0.2,"High","")))</f>
        <v/>
      </c>
    </row>
    <row r="326">
      <c r="A326" s="16" t="n"/>
      <c r="B326" s="17" t="n"/>
      <c r="C326" s="17" t="n"/>
      <c r="D326" s="18" t="n"/>
      <c r="E326" s="19" t="n"/>
      <c r="F326" s="20" t="n"/>
      <c r="G326" s="17" t="n"/>
      <c r="H326" s="21">
        <f>IF(OR($B326="",$E326=""),"",IF($B326&lt;&gt;$B325,$E326,IF($G325="Yes",$E326,N($H325)+$E326)))</f>
        <v/>
      </c>
      <c r="I326" s="22">
        <f>IF($B326="","",IF($B326&lt;&gt;$B325,"",IF($G325="Yes",IF($D325="","",$D325),$I325)))</f>
        <v/>
      </c>
      <c r="J326" s="22">
        <f>IF(OR($G326&lt;&gt;"Yes",$I326="",$D326=""),"",IF($D326-$I326&gt;0,$D326-$I326,""))</f>
        <v/>
      </c>
      <c r="K326" s="21">
        <f>IF($J326="","",$H326/$J326*100)</f>
        <v/>
      </c>
      <c r="L326" s="21">
        <f>IF($J326="","",$J326/$H326)</f>
        <v/>
      </c>
      <c r="M326" s="21">
        <f>IF($B326="","",IFERROR(SUMIFS($H$4:$H$1003,$B$4:$B$1003,$B326,$J$4:$J$1003,"&gt;0")/SUMIFS($J$4:$J$1003,$B$4:$B$1003,$B326)*100,""))</f>
        <v/>
      </c>
      <c r="N326" s="23">
        <f>IF(OR($K326="",$M326=""),"",$K326/$M326-1)</f>
        <v/>
      </c>
      <c r="O326" s="24">
        <f>IF($N326="","",IF($N326&gt;0.3,"Very high",IF($N326&gt;0.2,"High","")))</f>
        <v/>
      </c>
    </row>
    <row r="327">
      <c r="A327" s="16" t="n"/>
      <c r="B327" s="17" t="n"/>
      <c r="C327" s="17" t="n"/>
      <c r="D327" s="18" t="n"/>
      <c r="E327" s="19" t="n"/>
      <c r="F327" s="20" t="n"/>
      <c r="G327" s="17" t="n"/>
      <c r="H327" s="21">
        <f>IF(OR($B327="",$E327=""),"",IF($B327&lt;&gt;$B326,$E327,IF($G326="Yes",$E327,N($H326)+$E327)))</f>
        <v/>
      </c>
      <c r="I327" s="22">
        <f>IF($B327="","",IF($B327&lt;&gt;$B326,"",IF($G326="Yes",IF($D326="","",$D326),$I326)))</f>
        <v/>
      </c>
      <c r="J327" s="22">
        <f>IF(OR($G327&lt;&gt;"Yes",$I327="",$D327=""),"",IF($D327-$I327&gt;0,$D327-$I327,""))</f>
        <v/>
      </c>
      <c r="K327" s="21">
        <f>IF($J327="","",$H327/$J327*100)</f>
        <v/>
      </c>
      <c r="L327" s="21">
        <f>IF($J327="","",$J327/$H327)</f>
        <v/>
      </c>
      <c r="M327" s="21">
        <f>IF($B327="","",IFERROR(SUMIFS($H$4:$H$1003,$B$4:$B$1003,$B327,$J$4:$J$1003,"&gt;0")/SUMIFS($J$4:$J$1003,$B$4:$B$1003,$B327)*100,""))</f>
        <v/>
      </c>
      <c r="N327" s="23">
        <f>IF(OR($K327="",$M327=""),"",$K327/$M327-1)</f>
        <v/>
      </c>
      <c r="O327" s="24">
        <f>IF($N327="","",IF($N327&gt;0.3,"Very high",IF($N327&gt;0.2,"High","")))</f>
        <v/>
      </c>
    </row>
    <row r="328">
      <c r="A328" s="16" t="n"/>
      <c r="B328" s="17" t="n"/>
      <c r="C328" s="17" t="n"/>
      <c r="D328" s="18" t="n"/>
      <c r="E328" s="19" t="n"/>
      <c r="F328" s="20" t="n"/>
      <c r="G328" s="17" t="n"/>
      <c r="H328" s="21">
        <f>IF(OR($B328="",$E328=""),"",IF($B328&lt;&gt;$B327,$E328,IF($G327="Yes",$E328,N($H327)+$E328)))</f>
        <v/>
      </c>
      <c r="I328" s="22">
        <f>IF($B328="","",IF($B328&lt;&gt;$B327,"",IF($G327="Yes",IF($D327="","",$D327),$I327)))</f>
        <v/>
      </c>
      <c r="J328" s="22">
        <f>IF(OR($G328&lt;&gt;"Yes",$I328="",$D328=""),"",IF($D328-$I328&gt;0,$D328-$I328,""))</f>
        <v/>
      </c>
      <c r="K328" s="21">
        <f>IF($J328="","",$H328/$J328*100)</f>
        <v/>
      </c>
      <c r="L328" s="21">
        <f>IF($J328="","",$J328/$H328)</f>
        <v/>
      </c>
      <c r="M328" s="21">
        <f>IF($B328="","",IFERROR(SUMIFS($H$4:$H$1003,$B$4:$B$1003,$B328,$J$4:$J$1003,"&gt;0")/SUMIFS($J$4:$J$1003,$B$4:$B$1003,$B328)*100,""))</f>
        <v/>
      </c>
      <c r="N328" s="23">
        <f>IF(OR($K328="",$M328=""),"",$K328/$M328-1)</f>
        <v/>
      </c>
      <c r="O328" s="24">
        <f>IF($N328="","",IF($N328&gt;0.3,"Very high",IF($N328&gt;0.2,"High","")))</f>
        <v/>
      </c>
    </row>
    <row r="329">
      <c r="A329" s="16" t="n"/>
      <c r="B329" s="17" t="n"/>
      <c r="C329" s="17" t="n"/>
      <c r="D329" s="18" t="n"/>
      <c r="E329" s="19" t="n"/>
      <c r="F329" s="20" t="n"/>
      <c r="G329" s="17" t="n"/>
      <c r="H329" s="21">
        <f>IF(OR($B329="",$E329=""),"",IF($B329&lt;&gt;$B328,$E329,IF($G328="Yes",$E329,N($H328)+$E329)))</f>
        <v/>
      </c>
      <c r="I329" s="22">
        <f>IF($B329="","",IF($B329&lt;&gt;$B328,"",IF($G328="Yes",IF($D328="","",$D328),$I328)))</f>
        <v/>
      </c>
      <c r="J329" s="22">
        <f>IF(OR($G329&lt;&gt;"Yes",$I329="",$D329=""),"",IF($D329-$I329&gt;0,$D329-$I329,""))</f>
        <v/>
      </c>
      <c r="K329" s="21">
        <f>IF($J329="","",$H329/$J329*100)</f>
        <v/>
      </c>
      <c r="L329" s="21">
        <f>IF($J329="","",$J329/$H329)</f>
        <v/>
      </c>
      <c r="M329" s="21">
        <f>IF($B329="","",IFERROR(SUMIFS($H$4:$H$1003,$B$4:$B$1003,$B329,$J$4:$J$1003,"&gt;0")/SUMIFS($J$4:$J$1003,$B$4:$B$1003,$B329)*100,""))</f>
        <v/>
      </c>
      <c r="N329" s="23">
        <f>IF(OR($K329="",$M329=""),"",$K329/$M329-1)</f>
        <v/>
      </c>
      <c r="O329" s="24">
        <f>IF($N329="","",IF($N329&gt;0.3,"Very high",IF($N329&gt;0.2,"High","")))</f>
        <v/>
      </c>
    </row>
    <row r="330">
      <c r="A330" s="16" t="n"/>
      <c r="B330" s="17" t="n"/>
      <c r="C330" s="17" t="n"/>
      <c r="D330" s="18" t="n"/>
      <c r="E330" s="19" t="n"/>
      <c r="F330" s="20" t="n"/>
      <c r="G330" s="17" t="n"/>
      <c r="H330" s="21">
        <f>IF(OR($B330="",$E330=""),"",IF($B330&lt;&gt;$B329,$E330,IF($G329="Yes",$E330,N($H329)+$E330)))</f>
        <v/>
      </c>
      <c r="I330" s="22">
        <f>IF($B330="","",IF($B330&lt;&gt;$B329,"",IF($G329="Yes",IF($D329="","",$D329),$I329)))</f>
        <v/>
      </c>
      <c r="J330" s="22">
        <f>IF(OR($G330&lt;&gt;"Yes",$I330="",$D330=""),"",IF($D330-$I330&gt;0,$D330-$I330,""))</f>
        <v/>
      </c>
      <c r="K330" s="21">
        <f>IF($J330="","",$H330/$J330*100)</f>
        <v/>
      </c>
      <c r="L330" s="21">
        <f>IF($J330="","",$J330/$H330)</f>
        <v/>
      </c>
      <c r="M330" s="21">
        <f>IF($B330="","",IFERROR(SUMIFS($H$4:$H$1003,$B$4:$B$1003,$B330,$J$4:$J$1003,"&gt;0")/SUMIFS($J$4:$J$1003,$B$4:$B$1003,$B330)*100,""))</f>
        <v/>
      </c>
      <c r="N330" s="23">
        <f>IF(OR($K330="",$M330=""),"",$K330/$M330-1)</f>
        <v/>
      </c>
      <c r="O330" s="24">
        <f>IF($N330="","",IF($N330&gt;0.3,"Very high",IF($N330&gt;0.2,"High","")))</f>
        <v/>
      </c>
    </row>
    <row r="331">
      <c r="A331" s="16" t="n"/>
      <c r="B331" s="17" t="n"/>
      <c r="C331" s="17" t="n"/>
      <c r="D331" s="18" t="n"/>
      <c r="E331" s="19" t="n"/>
      <c r="F331" s="20" t="n"/>
      <c r="G331" s="17" t="n"/>
      <c r="H331" s="21">
        <f>IF(OR($B331="",$E331=""),"",IF($B331&lt;&gt;$B330,$E331,IF($G330="Yes",$E331,N($H330)+$E331)))</f>
        <v/>
      </c>
      <c r="I331" s="22">
        <f>IF($B331="","",IF($B331&lt;&gt;$B330,"",IF($G330="Yes",IF($D330="","",$D330),$I330)))</f>
        <v/>
      </c>
      <c r="J331" s="22">
        <f>IF(OR($G331&lt;&gt;"Yes",$I331="",$D331=""),"",IF($D331-$I331&gt;0,$D331-$I331,""))</f>
        <v/>
      </c>
      <c r="K331" s="21">
        <f>IF($J331="","",$H331/$J331*100)</f>
        <v/>
      </c>
      <c r="L331" s="21">
        <f>IF($J331="","",$J331/$H331)</f>
        <v/>
      </c>
      <c r="M331" s="21">
        <f>IF($B331="","",IFERROR(SUMIFS($H$4:$H$1003,$B$4:$B$1003,$B331,$J$4:$J$1003,"&gt;0")/SUMIFS($J$4:$J$1003,$B$4:$B$1003,$B331)*100,""))</f>
        <v/>
      </c>
      <c r="N331" s="23">
        <f>IF(OR($K331="",$M331=""),"",$K331/$M331-1)</f>
        <v/>
      </c>
      <c r="O331" s="24">
        <f>IF($N331="","",IF($N331&gt;0.3,"Very high",IF($N331&gt;0.2,"High","")))</f>
        <v/>
      </c>
    </row>
    <row r="332">
      <c r="A332" s="16" t="n"/>
      <c r="B332" s="17" t="n"/>
      <c r="C332" s="17" t="n"/>
      <c r="D332" s="18" t="n"/>
      <c r="E332" s="19" t="n"/>
      <c r="F332" s="20" t="n"/>
      <c r="G332" s="17" t="n"/>
      <c r="H332" s="21">
        <f>IF(OR($B332="",$E332=""),"",IF($B332&lt;&gt;$B331,$E332,IF($G331="Yes",$E332,N($H331)+$E332)))</f>
        <v/>
      </c>
      <c r="I332" s="22">
        <f>IF($B332="","",IF($B332&lt;&gt;$B331,"",IF($G331="Yes",IF($D331="","",$D331),$I331)))</f>
        <v/>
      </c>
      <c r="J332" s="22">
        <f>IF(OR($G332&lt;&gt;"Yes",$I332="",$D332=""),"",IF($D332-$I332&gt;0,$D332-$I332,""))</f>
        <v/>
      </c>
      <c r="K332" s="21">
        <f>IF($J332="","",$H332/$J332*100)</f>
        <v/>
      </c>
      <c r="L332" s="21">
        <f>IF($J332="","",$J332/$H332)</f>
        <v/>
      </c>
      <c r="M332" s="21">
        <f>IF($B332="","",IFERROR(SUMIFS($H$4:$H$1003,$B$4:$B$1003,$B332,$J$4:$J$1003,"&gt;0")/SUMIFS($J$4:$J$1003,$B$4:$B$1003,$B332)*100,""))</f>
        <v/>
      </c>
      <c r="N332" s="23">
        <f>IF(OR($K332="",$M332=""),"",$K332/$M332-1)</f>
        <v/>
      </c>
      <c r="O332" s="24">
        <f>IF($N332="","",IF($N332&gt;0.3,"Very high",IF($N332&gt;0.2,"High","")))</f>
        <v/>
      </c>
    </row>
    <row r="333">
      <c r="A333" s="16" t="n"/>
      <c r="B333" s="17" t="n"/>
      <c r="C333" s="17" t="n"/>
      <c r="D333" s="18" t="n"/>
      <c r="E333" s="19" t="n"/>
      <c r="F333" s="20" t="n"/>
      <c r="G333" s="17" t="n"/>
      <c r="H333" s="21">
        <f>IF(OR($B333="",$E333=""),"",IF($B333&lt;&gt;$B332,$E333,IF($G332="Yes",$E333,N($H332)+$E333)))</f>
        <v/>
      </c>
      <c r="I333" s="22">
        <f>IF($B333="","",IF($B333&lt;&gt;$B332,"",IF($G332="Yes",IF($D332="","",$D332),$I332)))</f>
        <v/>
      </c>
      <c r="J333" s="22">
        <f>IF(OR($G333&lt;&gt;"Yes",$I333="",$D333=""),"",IF($D333-$I333&gt;0,$D333-$I333,""))</f>
        <v/>
      </c>
      <c r="K333" s="21">
        <f>IF($J333="","",$H333/$J333*100)</f>
        <v/>
      </c>
      <c r="L333" s="21">
        <f>IF($J333="","",$J333/$H333)</f>
        <v/>
      </c>
      <c r="M333" s="21">
        <f>IF($B333="","",IFERROR(SUMIFS($H$4:$H$1003,$B$4:$B$1003,$B333,$J$4:$J$1003,"&gt;0")/SUMIFS($J$4:$J$1003,$B$4:$B$1003,$B333)*100,""))</f>
        <v/>
      </c>
      <c r="N333" s="23">
        <f>IF(OR($K333="",$M333=""),"",$K333/$M333-1)</f>
        <v/>
      </c>
      <c r="O333" s="24">
        <f>IF($N333="","",IF($N333&gt;0.3,"Very high",IF($N333&gt;0.2,"High","")))</f>
        <v/>
      </c>
    </row>
    <row r="334">
      <c r="A334" s="16" t="n"/>
      <c r="B334" s="17" t="n"/>
      <c r="C334" s="17" t="n"/>
      <c r="D334" s="18" t="n"/>
      <c r="E334" s="19" t="n"/>
      <c r="F334" s="20" t="n"/>
      <c r="G334" s="17" t="n"/>
      <c r="H334" s="21">
        <f>IF(OR($B334="",$E334=""),"",IF($B334&lt;&gt;$B333,$E334,IF($G333="Yes",$E334,N($H333)+$E334)))</f>
        <v/>
      </c>
      <c r="I334" s="22">
        <f>IF($B334="","",IF($B334&lt;&gt;$B333,"",IF($G333="Yes",IF($D333="","",$D333),$I333)))</f>
        <v/>
      </c>
      <c r="J334" s="22">
        <f>IF(OR($G334&lt;&gt;"Yes",$I334="",$D334=""),"",IF($D334-$I334&gt;0,$D334-$I334,""))</f>
        <v/>
      </c>
      <c r="K334" s="21">
        <f>IF($J334="","",$H334/$J334*100)</f>
        <v/>
      </c>
      <c r="L334" s="21">
        <f>IF($J334="","",$J334/$H334)</f>
        <v/>
      </c>
      <c r="M334" s="21">
        <f>IF($B334="","",IFERROR(SUMIFS($H$4:$H$1003,$B$4:$B$1003,$B334,$J$4:$J$1003,"&gt;0")/SUMIFS($J$4:$J$1003,$B$4:$B$1003,$B334)*100,""))</f>
        <v/>
      </c>
      <c r="N334" s="23">
        <f>IF(OR($K334="",$M334=""),"",$K334/$M334-1)</f>
        <v/>
      </c>
      <c r="O334" s="24">
        <f>IF($N334="","",IF($N334&gt;0.3,"Very high",IF($N334&gt;0.2,"High","")))</f>
        <v/>
      </c>
    </row>
    <row r="335">
      <c r="A335" s="16" t="n"/>
      <c r="B335" s="17" t="n"/>
      <c r="C335" s="17" t="n"/>
      <c r="D335" s="18" t="n"/>
      <c r="E335" s="19" t="n"/>
      <c r="F335" s="20" t="n"/>
      <c r="G335" s="17" t="n"/>
      <c r="H335" s="21">
        <f>IF(OR($B335="",$E335=""),"",IF($B335&lt;&gt;$B334,$E335,IF($G334="Yes",$E335,N($H334)+$E335)))</f>
        <v/>
      </c>
      <c r="I335" s="22">
        <f>IF($B335="","",IF($B335&lt;&gt;$B334,"",IF($G334="Yes",IF($D334="","",$D334),$I334)))</f>
        <v/>
      </c>
      <c r="J335" s="22">
        <f>IF(OR($G335&lt;&gt;"Yes",$I335="",$D335=""),"",IF($D335-$I335&gt;0,$D335-$I335,""))</f>
        <v/>
      </c>
      <c r="K335" s="21">
        <f>IF($J335="","",$H335/$J335*100)</f>
        <v/>
      </c>
      <c r="L335" s="21">
        <f>IF($J335="","",$J335/$H335)</f>
        <v/>
      </c>
      <c r="M335" s="21">
        <f>IF($B335="","",IFERROR(SUMIFS($H$4:$H$1003,$B$4:$B$1003,$B335,$J$4:$J$1003,"&gt;0")/SUMIFS($J$4:$J$1003,$B$4:$B$1003,$B335)*100,""))</f>
        <v/>
      </c>
      <c r="N335" s="23">
        <f>IF(OR($K335="",$M335=""),"",$K335/$M335-1)</f>
        <v/>
      </c>
      <c r="O335" s="24">
        <f>IF($N335="","",IF($N335&gt;0.3,"Very high",IF($N335&gt;0.2,"High","")))</f>
        <v/>
      </c>
    </row>
    <row r="336">
      <c r="A336" s="16" t="n"/>
      <c r="B336" s="17" t="n"/>
      <c r="C336" s="17" t="n"/>
      <c r="D336" s="18" t="n"/>
      <c r="E336" s="19" t="n"/>
      <c r="F336" s="20" t="n"/>
      <c r="G336" s="17" t="n"/>
      <c r="H336" s="21">
        <f>IF(OR($B336="",$E336=""),"",IF($B336&lt;&gt;$B335,$E336,IF($G335="Yes",$E336,N($H335)+$E336)))</f>
        <v/>
      </c>
      <c r="I336" s="22">
        <f>IF($B336="","",IF($B336&lt;&gt;$B335,"",IF($G335="Yes",IF($D335="","",$D335),$I335)))</f>
        <v/>
      </c>
      <c r="J336" s="22">
        <f>IF(OR($G336&lt;&gt;"Yes",$I336="",$D336=""),"",IF($D336-$I336&gt;0,$D336-$I336,""))</f>
        <v/>
      </c>
      <c r="K336" s="21">
        <f>IF($J336="","",$H336/$J336*100)</f>
        <v/>
      </c>
      <c r="L336" s="21">
        <f>IF($J336="","",$J336/$H336)</f>
        <v/>
      </c>
      <c r="M336" s="21">
        <f>IF($B336="","",IFERROR(SUMIFS($H$4:$H$1003,$B$4:$B$1003,$B336,$J$4:$J$1003,"&gt;0")/SUMIFS($J$4:$J$1003,$B$4:$B$1003,$B336)*100,""))</f>
        <v/>
      </c>
      <c r="N336" s="23">
        <f>IF(OR($K336="",$M336=""),"",$K336/$M336-1)</f>
        <v/>
      </c>
      <c r="O336" s="24">
        <f>IF($N336="","",IF($N336&gt;0.3,"Very high",IF($N336&gt;0.2,"High","")))</f>
        <v/>
      </c>
    </row>
    <row r="337">
      <c r="A337" s="16" t="n"/>
      <c r="B337" s="17" t="n"/>
      <c r="C337" s="17" t="n"/>
      <c r="D337" s="18" t="n"/>
      <c r="E337" s="19" t="n"/>
      <c r="F337" s="20" t="n"/>
      <c r="G337" s="17" t="n"/>
      <c r="H337" s="21">
        <f>IF(OR($B337="",$E337=""),"",IF($B337&lt;&gt;$B336,$E337,IF($G336="Yes",$E337,N($H336)+$E337)))</f>
        <v/>
      </c>
      <c r="I337" s="22">
        <f>IF($B337="","",IF($B337&lt;&gt;$B336,"",IF($G336="Yes",IF($D336="","",$D336),$I336)))</f>
        <v/>
      </c>
      <c r="J337" s="22">
        <f>IF(OR($G337&lt;&gt;"Yes",$I337="",$D337=""),"",IF($D337-$I337&gt;0,$D337-$I337,""))</f>
        <v/>
      </c>
      <c r="K337" s="21">
        <f>IF($J337="","",$H337/$J337*100)</f>
        <v/>
      </c>
      <c r="L337" s="21">
        <f>IF($J337="","",$J337/$H337)</f>
        <v/>
      </c>
      <c r="M337" s="21">
        <f>IF($B337="","",IFERROR(SUMIFS($H$4:$H$1003,$B$4:$B$1003,$B337,$J$4:$J$1003,"&gt;0")/SUMIFS($J$4:$J$1003,$B$4:$B$1003,$B337)*100,""))</f>
        <v/>
      </c>
      <c r="N337" s="23">
        <f>IF(OR($K337="",$M337=""),"",$K337/$M337-1)</f>
        <v/>
      </c>
      <c r="O337" s="24">
        <f>IF($N337="","",IF($N337&gt;0.3,"Very high",IF($N337&gt;0.2,"High","")))</f>
        <v/>
      </c>
    </row>
    <row r="338">
      <c r="A338" s="16" t="n"/>
      <c r="B338" s="17" t="n"/>
      <c r="C338" s="17" t="n"/>
      <c r="D338" s="18" t="n"/>
      <c r="E338" s="19" t="n"/>
      <c r="F338" s="20" t="n"/>
      <c r="G338" s="17" t="n"/>
      <c r="H338" s="21">
        <f>IF(OR($B338="",$E338=""),"",IF($B338&lt;&gt;$B337,$E338,IF($G337="Yes",$E338,N($H337)+$E338)))</f>
        <v/>
      </c>
      <c r="I338" s="22">
        <f>IF($B338="","",IF($B338&lt;&gt;$B337,"",IF($G337="Yes",IF($D337="","",$D337),$I337)))</f>
        <v/>
      </c>
      <c r="J338" s="22">
        <f>IF(OR($G338&lt;&gt;"Yes",$I338="",$D338=""),"",IF($D338-$I338&gt;0,$D338-$I338,""))</f>
        <v/>
      </c>
      <c r="K338" s="21">
        <f>IF($J338="","",$H338/$J338*100)</f>
        <v/>
      </c>
      <c r="L338" s="21">
        <f>IF($J338="","",$J338/$H338)</f>
        <v/>
      </c>
      <c r="M338" s="21">
        <f>IF($B338="","",IFERROR(SUMIFS($H$4:$H$1003,$B$4:$B$1003,$B338,$J$4:$J$1003,"&gt;0")/SUMIFS($J$4:$J$1003,$B$4:$B$1003,$B338)*100,""))</f>
        <v/>
      </c>
      <c r="N338" s="23">
        <f>IF(OR($K338="",$M338=""),"",$K338/$M338-1)</f>
        <v/>
      </c>
      <c r="O338" s="24">
        <f>IF($N338="","",IF($N338&gt;0.3,"Very high",IF($N338&gt;0.2,"High","")))</f>
        <v/>
      </c>
    </row>
    <row r="339">
      <c r="A339" s="16" t="n"/>
      <c r="B339" s="17" t="n"/>
      <c r="C339" s="17" t="n"/>
      <c r="D339" s="18" t="n"/>
      <c r="E339" s="19" t="n"/>
      <c r="F339" s="20" t="n"/>
      <c r="G339" s="17" t="n"/>
      <c r="H339" s="21">
        <f>IF(OR($B339="",$E339=""),"",IF($B339&lt;&gt;$B338,$E339,IF($G338="Yes",$E339,N($H338)+$E339)))</f>
        <v/>
      </c>
      <c r="I339" s="22">
        <f>IF($B339="","",IF($B339&lt;&gt;$B338,"",IF($G338="Yes",IF($D338="","",$D338),$I338)))</f>
        <v/>
      </c>
      <c r="J339" s="22">
        <f>IF(OR($G339&lt;&gt;"Yes",$I339="",$D339=""),"",IF($D339-$I339&gt;0,$D339-$I339,""))</f>
        <v/>
      </c>
      <c r="K339" s="21">
        <f>IF($J339="","",$H339/$J339*100)</f>
        <v/>
      </c>
      <c r="L339" s="21">
        <f>IF($J339="","",$J339/$H339)</f>
        <v/>
      </c>
      <c r="M339" s="21">
        <f>IF($B339="","",IFERROR(SUMIFS($H$4:$H$1003,$B$4:$B$1003,$B339,$J$4:$J$1003,"&gt;0")/SUMIFS($J$4:$J$1003,$B$4:$B$1003,$B339)*100,""))</f>
        <v/>
      </c>
      <c r="N339" s="23">
        <f>IF(OR($K339="",$M339=""),"",$K339/$M339-1)</f>
        <v/>
      </c>
      <c r="O339" s="24">
        <f>IF($N339="","",IF($N339&gt;0.3,"Very high",IF($N339&gt;0.2,"High","")))</f>
        <v/>
      </c>
    </row>
    <row r="340">
      <c r="A340" s="16" t="n"/>
      <c r="B340" s="17" t="n"/>
      <c r="C340" s="17" t="n"/>
      <c r="D340" s="18" t="n"/>
      <c r="E340" s="19" t="n"/>
      <c r="F340" s="20" t="n"/>
      <c r="G340" s="17" t="n"/>
      <c r="H340" s="21">
        <f>IF(OR($B340="",$E340=""),"",IF($B340&lt;&gt;$B339,$E340,IF($G339="Yes",$E340,N($H339)+$E340)))</f>
        <v/>
      </c>
      <c r="I340" s="22">
        <f>IF($B340="","",IF($B340&lt;&gt;$B339,"",IF($G339="Yes",IF($D339="","",$D339),$I339)))</f>
        <v/>
      </c>
      <c r="J340" s="22">
        <f>IF(OR($G340&lt;&gt;"Yes",$I340="",$D340=""),"",IF($D340-$I340&gt;0,$D340-$I340,""))</f>
        <v/>
      </c>
      <c r="K340" s="21">
        <f>IF($J340="","",$H340/$J340*100)</f>
        <v/>
      </c>
      <c r="L340" s="21">
        <f>IF($J340="","",$J340/$H340)</f>
        <v/>
      </c>
      <c r="M340" s="21">
        <f>IF($B340="","",IFERROR(SUMIFS($H$4:$H$1003,$B$4:$B$1003,$B340,$J$4:$J$1003,"&gt;0")/SUMIFS($J$4:$J$1003,$B$4:$B$1003,$B340)*100,""))</f>
        <v/>
      </c>
      <c r="N340" s="23">
        <f>IF(OR($K340="",$M340=""),"",$K340/$M340-1)</f>
        <v/>
      </c>
      <c r="O340" s="24">
        <f>IF($N340="","",IF($N340&gt;0.3,"Very high",IF($N340&gt;0.2,"High","")))</f>
        <v/>
      </c>
    </row>
    <row r="341">
      <c r="A341" s="16" t="n"/>
      <c r="B341" s="17" t="n"/>
      <c r="C341" s="17" t="n"/>
      <c r="D341" s="18" t="n"/>
      <c r="E341" s="19" t="n"/>
      <c r="F341" s="20" t="n"/>
      <c r="G341" s="17" t="n"/>
      <c r="H341" s="21">
        <f>IF(OR($B341="",$E341=""),"",IF($B341&lt;&gt;$B340,$E341,IF($G340="Yes",$E341,N($H340)+$E341)))</f>
        <v/>
      </c>
      <c r="I341" s="22">
        <f>IF($B341="","",IF($B341&lt;&gt;$B340,"",IF($G340="Yes",IF($D340="","",$D340),$I340)))</f>
        <v/>
      </c>
      <c r="J341" s="22">
        <f>IF(OR($G341&lt;&gt;"Yes",$I341="",$D341=""),"",IF($D341-$I341&gt;0,$D341-$I341,""))</f>
        <v/>
      </c>
      <c r="K341" s="21">
        <f>IF($J341="","",$H341/$J341*100)</f>
        <v/>
      </c>
      <c r="L341" s="21">
        <f>IF($J341="","",$J341/$H341)</f>
        <v/>
      </c>
      <c r="M341" s="21">
        <f>IF($B341="","",IFERROR(SUMIFS($H$4:$H$1003,$B$4:$B$1003,$B341,$J$4:$J$1003,"&gt;0")/SUMIFS($J$4:$J$1003,$B$4:$B$1003,$B341)*100,""))</f>
        <v/>
      </c>
      <c r="N341" s="23">
        <f>IF(OR($K341="",$M341=""),"",$K341/$M341-1)</f>
        <v/>
      </c>
      <c r="O341" s="24">
        <f>IF($N341="","",IF($N341&gt;0.3,"Very high",IF($N341&gt;0.2,"High","")))</f>
        <v/>
      </c>
    </row>
    <row r="342">
      <c r="A342" s="16" t="n"/>
      <c r="B342" s="17" t="n"/>
      <c r="C342" s="17" t="n"/>
      <c r="D342" s="18" t="n"/>
      <c r="E342" s="19" t="n"/>
      <c r="F342" s="20" t="n"/>
      <c r="G342" s="17" t="n"/>
      <c r="H342" s="21">
        <f>IF(OR($B342="",$E342=""),"",IF($B342&lt;&gt;$B341,$E342,IF($G341="Yes",$E342,N($H341)+$E342)))</f>
        <v/>
      </c>
      <c r="I342" s="22">
        <f>IF($B342="","",IF($B342&lt;&gt;$B341,"",IF($G341="Yes",IF($D341="","",$D341),$I341)))</f>
        <v/>
      </c>
      <c r="J342" s="22">
        <f>IF(OR($G342&lt;&gt;"Yes",$I342="",$D342=""),"",IF($D342-$I342&gt;0,$D342-$I342,""))</f>
        <v/>
      </c>
      <c r="K342" s="21">
        <f>IF($J342="","",$H342/$J342*100)</f>
        <v/>
      </c>
      <c r="L342" s="21">
        <f>IF($J342="","",$J342/$H342)</f>
        <v/>
      </c>
      <c r="M342" s="21">
        <f>IF($B342="","",IFERROR(SUMIFS($H$4:$H$1003,$B$4:$B$1003,$B342,$J$4:$J$1003,"&gt;0")/SUMIFS($J$4:$J$1003,$B$4:$B$1003,$B342)*100,""))</f>
        <v/>
      </c>
      <c r="N342" s="23">
        <f>IF(OR($K342="",$M342=""),"",$K342/$M342-1)</f>
        <v/>
      </c>
      <c r="O342" s="24">
        <f>IF($N342="","",IF($N342&gt;0.3,"Very high",IF($N342&gt;0.2,"High","")))</f>
        <v/>
      </c>
    </row>
    <row r="343">
      <c r="A343" s="16" t="n"/>
      <c r="B343" s="17" t="n"/>
      <c r="C343" s="17" t="n"/>
      <c r="D343" s="18" t="n"/>
      <c r="E343" s="19" t="n"/>
      <c r="F343" s="20" t="n"/>
      <c r="G343" s="17" t="n"/>
      <c r="H343" s="21">
        <f>IF(OR($B343="",$E343=""),"",IF($B343&lt;&gt;$B342,$E343,IF($G342="Yes",$E343,N($H342)+$E343)))</f>
        <v/>
      </c>
      <c r="I343" s="22">
        <f>IF($B343="","",IF($B343&lt;&gt;$B342,"",IF($G342="Yes",IF($D342="","",$D342),$I342)))</f>
        <v/>
      </c>
      <c r="J343" s="22">
        <f>IF(OR($G343&lt;&gt;"Yes",$I343="",$D343=""),"",IF($D343-$I343&gt;0,$D343-$I343,""))</f>
        <v/>
      </c>
      <c r="K343" s="21">
        <f>IF($J343="","",$H343/$J343*100)</f>
        <v/>
      </c>
      <c r="L343" s="21">
        <f>IF($J343="","",$J343/$H343)</f>
        <v/>
      </c>
      <c r="M343" s="21">
        <f>IF($B343="","",IFERROR(SUMIFS($H$4:$H$1003,$B$4:$B$1003,$B343,$J$4:$J$1003,"&gt;0")/SUMIFS($J$4:$J$1003,$B$4:$B$1003,$B343)*100,""))</f>
        <v/>
      </c>
      <c r="N343" s="23">
        <f>IF(OR($K343="",$M343=""),"",$K343/$M343-1)</f>
        <v/>
      </c>
      <c r="O343" s="24">
        <f>IF($N343="","",IF($N343&gt;0.3,"Very high",IF($N343&gt;0.2,"High","")))</f>
        <v/>
      </c>
    </row>
    <row r="344">
      <c r="A344" s="16" t="n"/>
      <c r="B344" s="17" t="n"/>
      <c r="C344" s="17" t="n"/>
      <c r="D344" s="18" t="n"/>
      <c r="E344" s="19" t="n"/>
      <c r="F344" s="20" t="n"/>
      <c r="G344" s="17" t="n"/>
      <c r="H344" s="21">
        <f>IF(OR($B344="",$E344=""),"",IF($B344&lt;&gt;$B343,$E344,IF($G343="Yes",$E344,N($H343)+$E344)))</f>
        <v/>
      </c>
      <c r="I344" s="22">
        <f>IF($B344="","",IF($B344&lt;&gt;$B343,"",IF($G343="Yes",IF($D343="","",$D343),$I343)))</f>
        <v/>
      </c>
      <c r="J344" s="22">
        <f>IF(OR($G344&lt;&gt;"Yes",$I344="",$D344=""),"",IF($D344-$I344&gt;0,$D344-$I344,""))</f>
        <v/>
      </c>
      <c r="K344" s="21">
        <f>IF($J344="","",$H344/$J344*100)</f>
        <v/>
      </c>
      <c r="L344" s="21">
        <f>IF($J344="","",$J344/$H344)</f>
        <v/>
      </c>
      <c r="M344" s="21">
        <f>IF($B344="","",IFERROR(SUMIFS($H$4:$H$1003,$B$4:$B$1003,$B344,$J$4:$J$1003,"&gt;0")/SUMIFS($J$4:$J$1003,$B$4:$B$1003,$B344)*100,""))</f>
        <v/>
      </c>
      <c r="N344" s="23">
        <f>IF(OR($K344="",$M344=""),"",$K344/$M344-1)</f>
        <v/>
      </c>
      <c r="O344" s="24">
        <f>IF($N344="","",IF($N344&gt;0.3,"Very high",IF($N344&gt;0.2,"High","")))</f>
        <v/>
      </c>
    </row>
    <row r="345">
      <c r="A345" s="16" t="n"/>
      <c r="B345" s="17" t="n"/>
      <c r="C345" s="17" t="n"/>
      <c r="D345" s="18" t="n"/>
      <c r="E345" s="19" t="n"/>
      <c r="F345" s="20" t="n"/>
      <c r="G345" s="17" t="n"/>
      <c r="H345" s="21">
        <f>IF(OR($B345="",$E345=""),"",IF($B345&lt;&gt;$B344,$E345,IF($G344="Yes",$E345,N($H344)+$E345)))</f>
        <v/>
      </c>
      <c r="I345" s="22">
        <f>IF($B345="","",IF($B345&lt;&gt;$B344,"",IF($G344="Yes",IF($D344="","",$D344),$I344)))</f>
        <v/>
      </c>
      <c r="J345" s="22">
        <f>IF(OR($G345&lt;&gt;"Yes",$I345="",$D345=""),"",IF($D345-$I345&gt;0,$D345-$I345,""))</f>
        <v/>
      </c>
      <c r="K345" s="21">
        <f>IF($J345="","",$H345/$J345*100)</f>
        <v/>
      </c>
      <c r="L345" s="21">
        <f>IF($J345="","",$J345/$H345)</f>
        <v/>
      </c>
      <c r="M345" s="21">
        <f>IF($B345="","",IFERROR(SUMIFS($H$4:$H$1003,$B$4:$B$1003,$B345,$J$4:$J$1003,"&gt;0")/SUMIFS($J$4:$J$1003,$B$4:$B$1003,$B345)*100,""))</f>
        <v/>
      </c>
      <c r="N345" s="23">
        <f>IF(OR($K345="",$M345=""),"",$K345/$M345-1)</f>
        <v/>
      </c>
      <c r="O345" s="24">
        <f>IF($N345="","",IF($N345&gt;0.3,"Very high",IF($N345&gt;0.2,"High","")))</f>
        <v/>
      </c>
    </row>
    <row r="346">
      <c r="A346" s="16" t="n"/>
      <c r="B346" s="17" t="n"/>
      <c r="C346" s="17" t="n"/>
      <c r="D346" s="18" t="n"/>
      <c r="E346" s="19" t="n"/>
      <c r="F346" s="20" t="n"/>
      <c r="G346" s="17" t="n"/>
      <c r="H346" s="21">
        <f>IF(OR($B346="",$E346=""),"",IF($B346&lt;&gt;$B345,$E346,IF($G345="Yes",$E346,N($H345)+$E346)))</f>
        <v/>
      </c>
      <c r="I346" s="22">
        <f>IF($B346="","",IF($B346&lt;&gt;$B345,"",IF($G345="Yes",IF($D345="","",$D345),$I345)))</f>
        <v/>
      </c>
      <c r="J346" s="22">
        <f>IF(OR($G346&lt;&gt;"Yes",$I346="",$D346=""),"",IF($D346-$I346&gt;0,$D346-$I346,""))</f>
        <v/>
      </c>
      <c r="K346" s="21">
        <f>IF($J346="","",$H346/$J346*100)</f>
        <v/>
      </c>
      <c r="L346" s="21">
        <f>IF($J346="","",$J346/$H346)</f>
        <v/>
      </c>
      <c r="M346" s="21">
        <f>IF($B346="","",IFERROR(SUMIFS($H$4:$H$1003,$B$4:$B$1003,$B346,$J$4:$J$1003,"&gt;0")/SUMIFS($J$4:$J$1003,$B$4:$B$1003,$B346)*100,""))</f>
        <v/>
      </c>
      <c r="N346" s="23">
        <f>IF(OR($K346="",$M346=""),"",$K346/$M346-1)</f>
        <v/>
      </c>
      <c r="O346" s="24">
        <f>IF($N346="","",IF($N346&gt;0.3,"Very high",IF($N346&gt;0.2,"High","")))</f>
        <v/>
      </c>
    </row>
    <row r="347">
      <c r="A347" s="16" t="n"/>
      <c r="B347" s="17" t="n"/>
      <c r="C347" s="17" t="n"/>
      <c r="D347" s="18" t="n"/>
      <c r="E347" s="19" t="n"/>
      <c r="F347" s="20" t="n"/>
      <c r="G347" s="17" t="n"/>
      <c r="H347" s="21">
        <f>IF(OR($B347="",$E347=""),"",IF($B347&lt;&gt;$B346,$E347,IF($G346="Yes",$E347,N($H346)+$E347)))</f>
        <v/>
      </c>
      <c r="I347" s="22">
        <f>IF($B347="","",IF($B347&lt;&gt;$B346,"",IF($G346="Yes",IF($D346="","",$D346),$I346)))</f>
        <v/>
      </c>
      <c r="J347" s="22">
        <f>IF(OR($G347&lt;&gt;"Yes",$I347="",$D347=""),"",IF($D347-$I347&gt;0,$D347-$I347,""))</f>
        <v/>
      </c>
      <c r="K347" s="21">
        <f>IF($J347="","",$H347/$J347*100)</f>
        <v/>
      </c>
      <c r="L347" s="21">
        <f>IF($J347="","",$J347/$H347)</f>
        <v/>
      </c>
      <c r="M347" s="21">
        <f>IF($B347="","",IFERROR(SUMIFS($H$4:$H$1003,$B$4:$B$1003,$B347,$J$4:$J$1003,"&gt;0")/SUMIFS($J$4:$J$1003,$B$4:$B$1003,$B347)*100,""))</f>
        <v/>
      </c>
      <c r="N347" s="23">
        <f>IF(OR($K347="",$M347=""),"",$K347/$M347-1)</f>
        <v/>
      </c>
      <c r="O347" s="24">
        <f>IF($N347="","",IF($N347&gt;0.3,"Very high",IF($N347&gt;0.2,"High","")))</f>
        <v/>
      </c>
    </row>
    <row r="348">
      <c r="A348" s="16" t="n"/>
      <c r="B348" s="17" t="n"/>
      <c r="C348" s="17" t="n"/>
      <c r="D348" s="18" t="n"/>
      <c r="E348" s="19" t="n"/>
      <c r="F348" s="20" t="n"/>
      <c r="G348" s="17" t="n"/>
      <c r="H348" s="21">
        <f>IF(OR($B348="",$E348=""),"",IF($B348&lt;&gt;$B347,$E348,IF($G347="Yes",$E348,N($H347)+$E348)))</f>
        <v/>
      </c>
      <c r="I348" s="22">
        <f>IF($B348="","",IF($B348&lt;&gt;$B347,"",IF($G347="Yes",IF($D347="","",$D347),$I347)))</f>
        <v/>
      </c>
      <c r="J348" s="22">
        <f>IF(OR($G348&lt;&gt;"Yes",$I348="",$D348=""),"",IF($D348-$I348&gt;0,$D348-$I348,""))</f>
        <v/>
      </c>
      <c r="K348" s="21">
        <f>IF($J348="","",$H348/$J348*100)</f>
        <v/>
      </c>
      <c r="L348" s="21">
        <f>IF($J348="","",$J348/$H348)</f>
        <v/>
      </c>
      <c r="M348" s="21">
        <f>IF($B348="","",IFERROR(SUMIFS($H$4:$H$1003,$B$4:$B$1003,$B348,$J$4:$J$1003,"&gt;0")/SUMIFS($J$4:$J$1003,$B$4:$B$1003,$B348)*100,""))</f>
        <v/>
      </c>
      <c r="N348" s="23">
        <f>IF(OR($K348="",$M348=""),"",$K348/$M348-1)</f>
        <v/>
      </c>
      <c r="O348" s="24">
        <f>IF($N348="","",IF($N348&gt;0.3,"Very high",IF($N348&gt;0.2,"High","")))</f>
        <v/>
      </c>
    </row>
    <row r="349">
      <c r="A349" s="16" t="n"/>
      <c r="B349" s="17" t="n"/>
      <c r="C349" s="17" t="n"/>
      <c r="D349" s="18" t="n"/>
      <c r="E349" s="19" t="n"/>
      <c r="F349" s="20" t="n"/>
      <c r="G349" s="17" t="n"/>
      <c r="H349" s="21">
        <f>IF(OR($B349="",$E349=""),"",IF($B349&lt;&gt;$B348,$E349,IF($G348="Yes",$E349,N($H348)+$E349)))</f>
        <v/>
      </c>
      <c r="I349" s="22">
        <f>IF($B349="","",IF($B349&lt;&gt;$B348,"",IF($G348="Yes",IF($D348="","",$D348),$I348)))</f>
        <v/>
      </c>
      <c r="J349" s="22">
        <f>IF(OR($G349&lt;&gt;"Yes",$I349="",$D349=""),"",IF($D349-$I349&gt;0,$D349-$I349,""))</f>
        <v/>
      </c>
      <c r="K349" s="21">
        <f>IF($J349="","",$H349/$J349*100)</f>
        <v/>
      </c>
      <c r="L349" s="21">
        <f>IF($J349="","",$J349/$H349)</f>
        <v/>
      </c>
      <c r="M349" s="21">
        <f>IF($B349="","",IFERROR(SUMIFS($H$4:$H$1003,$B$4:$B$1003,$B349,$J$4:$J$1003,"&gt;0")/SUMIFS($J$4:$J$1003,$B$4:$B$1003,$B349)*100,""))</f>
        <v/>
      </c>
      <c r="N349" s="23">
        <f>IF(OR($K349="",$M349=""),"",$K349/$M349-1)</f>
        <v/>
      </c>
      <c r="O349" s="24">
        <f>IF($N349="","",IF($N349&gt;0.3,"Very high",IF($N349&gt;0.2,"High","")))</f>
        <v/>
      </c>
    </row>
    <row r="350">
      <c r="A350" s="16" t="n"/>
      <c r="B350" s="17" t="n"/>
      <c r="C350" s="17" t="n"/>
      <c r="D350" s="18" t="n"/>
      <c r="E350" s="19" t="n"/>
      <c r="F350" s="20" t="n"/>
      <c r="G350" s="17" t="n"/>
      <c r="H350" s="21">
        <f>IF(OR($B350="",$E350=""),"",IF($B350&lt;&gt;$B349,$E350,IF($G349="Yes",$E350,N($H349)+$E350)))</f>
        <v/>
      </c>
      <c r="I350" s="22">
        <f>IF($B350="","",IF($B350&lt;&gt;$B349,"",IF($G349="Yes",IF($D349="","",$D349),$I349)))</f>
        <v/>
      </c>
      <c r="J350" s="22">
        <f>IF(OR($G350&lt;&gt;"Yes",$I350="",$D350=""),"",IF($D350-$I350&gt;0,$D350-$I350,""))</f>
        <v/>
      </c>
      <c r="K350" s="21">
        <f>IF($J350="","",$H350/$J350*100)</f>
        <v/>
      </c>
      <c r="L350" s="21">
        <f>IF($J350="","",$J350/$H350)</f>
        <v/>
      </c>
      <c r="M350" s="21">
        <f>IF($B350="","",IFERROR(SUMIFS($H$4:$H$1003,$B$4:$B$1003,$B350,$J$4:$J$1003,"&gt;0")/SUMIFS($J$4:$J$1003,$B$4:$B$1003,$B350)*100,""))</f>
        <v/>
      </c>
      <c r="N350" s="23">
        <f>IF(OR($K350="",$M350=""),"",$K350/$M350-1)</f>
        <v/>
      </c>
      <c r="O350" s="24">
        <f>IF($N350="","",IF($N350&gt;0.3,"Very high",IF($N350&gt;0.2,"High","")))</f>
        <v/>
      </c>
    </row>
    <row r="351">
      <c r="A351" s="16" t="n"/>
      <c r="B351" s="17" t="n"/>
      <c r="C351" s="17" t="n"/>
      <c r="D351" s="18" t="n"/>
      <c r="E351" s="19" t="n"/>
      <c r="F351" s="20" t="n"/>
      <c r="G351" s="17" t="n"/>
      <c r="H351" s="21">
        <f>IF(OR($B351="",$E351=""),"",IF($B351&lt;&gt;$B350,$E351,IF($G350="Yes",$E351,N($H350)+$E351)))</f>
        <v/>
      </c>
      <c r="I351" s="22">
        <f>IF($B351="","",IF($B351&lt;&gt;$B350,"",IF($G350="Yes",IF($D350="","",$D350),$I350)))</f>
        <v/>
      </c>
      <c r="J351" s="22">
        <f>IF(OR($G351&lt;&gt;"Yes",$I351="",$D351=""),"",IF($D351-$I351&gt;0,$D351-$I351,""))</f>
        <v/>
      </c>
      <c r="K351" s="21">
        <f>IF($J351="","",$H351/$J351*100)</f>
        <v/>
      </c>
      <c r="L351" s="21">
        <f>IF($J351="","",$J351/$H351)</f>
        <v/>
      </c>
      <c r="M351" s="21">
        <f>IF($B351="","",IFERROR(SUMIFS($H$4:$H$1003,$B$4:$B$1003,$B351,$J$4:$J$1003,"&gt;0")/SUMIFS($J$4:$J$1003,$B$4:$B$1003,$B351)*100,""))</f>
        <v/>
      </c>
      <c r="N351" s="23">
        <f>IF(OR($K351="",$M351=""),"",$K351/$M351-1)</f>
        <v/>
      </c>
      <c r="O351" s="24">
        <f>IF($N351="","",IF($N351&gt;0.3,"Very high",IF($N351&gt;0.2,"High","")))</f>
        <v/>
      </c>
    </row>
    <row r="352">
      <c r="A352" s="16" t="n"/>
      <c r="B352" s="17" t="n"/>
      <c r="C352" s="17" t="n"/>
      <c r="D352" s="18" t="n"/>
      <c r="E352" s="19" t="n"/>
      <c r="F352" s="20" t="n"/>
      <c r="G352" s="17" t="n"/>
      <c r="H352" s="21">
        <f>IF(OR($B352="",$E352=""),"",IF($B352&lt;&gt;$B351,$E352,IF($G351="Yes",$E352,N($H351)+$E352)))</f>
        <v/>
      </c>
      <c r="I352" s="22">
        <f>IF($B352="","",IF($B352&lt;&gt;$B351,"",IF($G351="Yes",IF($D351="","",$D351),$I351)))</f>
        <v/>
      </c>
      <c r="J352" s="22">
        <f>IF(OR($G352&lt;&gt;"Yes",$I352="",$D352=""),"",IF($D352-$I352&gt;0,$D352-$I352,""))</f>
        <v/>
      </c>
      <c r="K352" s="21">
        <f>IF($J352="","",$H352/$J352*100)</f>
        <v/>
      </c>
      <c r="L352" s="21">
        <f>IF($J352="","",$J352/$H352)</f>
        <v/>
      </c>
      <c r="M352" s="21">
        <f>IF($B352="","",IFERROR(SUMIFS($H$4:$H$1003,$B$4:$B$1003,$B352,$J$4:$J$1003,"&gt;0")/SUMIFS($J$4:$J$1003,$B$4:$B$1003,$B352)*100,""))</f>
        <v/>
      </c>
      <c r="N352" s="23">
        <f>IF(OR($K352="",$M352=""),"",$K352/$M352-1)</f>
        <v/>
      </c>
      <c r="O352" s="24">
        <f>IF($N352="","",IF($N352&gt;0.3,"Very high",IF($N352&gt;0.2,"High","")))</f>
        <v/>
      </c>
    </row>
    <row r="353">
      <c r="A353" s="16" t="n"/>
      <c r="B353" s="17" t="n"/>
      <c r="C353" s="17" t="n"/>
      <c r="D353" s="18" t="n"/>
      <c r="E353" s="19" t="n"/>
      <c r="F353" s="20" t="n"/>
      <c r="G353" s="17" t="n"/>
      <c r="H353" s="21">
        <f>IF(OR($B353="",$E353=""),"",IF($B353&lt;&gt;$B352,$E353,IF($G352="Yes",$E353,N($H352)+$E353)))</f>
        <v/>
      </c>
      <c r="I353" s="22">
        <f>IF($B353="","",IF($B353&lt;&gt;$B352,"",IF($G352="Yes",IF($D352="","",$D352),$I352)))</f>
        <v/>
      </c>
      <c r="J353" s="22">
        <f>IF(OR($G353&lt;&gt;"Yes",$I353="",$D353=""),"",IF($D353-$I353&gt;0,$D353-$I353,""))</f>
        <v/>
      </c>
      <c r="K353" s="21">
        <f>IF($J353="","",$H353/$J353*100)</f>
        <v/>
      </c>
      <c r="L353" s="21">
        <f>IF($J353="","",$J353/$H353)</f>
        <v/>
      </c>
      <c r="M353" s="21">
        <f>IF($B353="","",IFERROR(SUMIFS($H$4:$H$1003,$B$4:$B$1003,$B353,$J$4:$J$1003,"&gt;0")/SUMIFS($J$4:$J$1003,$B$4:$B$1003,$B353)*100,""))</f>
        <v/>
      </c>
      <c r="N353" s="23">
        <f>IF(OR($K353="",$M353=""),"",$K353/$M353-1)</f>
        <v/>
      </c>
      <c r="O353" s="24">
        <f>IF($N353="","",IF($N353&gt;0.3,"Very high",IF($N353&gt;0.2,"High","")))</f>
        <v/>
      </c>
    </row>
    <row r="354">
      <c r="A354" s="16" t="n"/>
      <c r="B354" s="17" t="n"/>
      <c r="C354" s="17" t="n"/>
      <c r="D354" s="18" t="n"/>
      <c r="E354" s="19" t="n"/>
      <c r="F354" s="20" t="n"/>
      <c r="G354" s="17" t="n"/>
      <c r="H354" s="21">
        <f>IF(OR($B354="",$E354=""),"",IF($B354&lt;&gt;$B353,$E354,IF($G353="Yes",$E354,N($H353)+$E354)))</f>
        <v/>
      </c>
      <c r="I354" s="22">
        <f>IF($B354="","",IF($B354&lt;&gt;$B353,"",IF($G353="Yes",IF($D353="","",$D353),$I353)))</f>
        <v/>
      </c>
      <c r="J354" s="22">
        <f>IF(OR($G354&lt;&gt;"Yes",$I354="",$D354=""),"",IF($D354-$I354&gt;0,$D354-$I354,""))</f>
        <v/>
      </c>
      <c r="K354" s="21">
        <f>IF($J354="","",$H354/$J354*100)</f>
        <v/>
      </c>
      <c r="L354" s="21">
        <f>IF($J354="","",$J354/$H354)</f>
        <v/>
      </c>
      <c r="M354" s="21">
        <f>IF($B354="","",IFERROR(SUMIFS($H$4:$H$1003,$B$4:$B$1003,$B354,$J$4:$J$1003,"&gt;0")/SUMIFS($J$4:$J$1003,$B$4:$B$1003,$B354)*100,""))</f>
        <v/>
      </c>
      <c r="N354" s="23">
        <f>IF(OR($K354="",$M354=""),"",$K354/$M354-1)</f>
        <v/>
      </c>
      <c r="O354" s="24">
        <f>IF($N354="","",IF($N354&gt;0.3,"Very high",IF($N354&gt;0.2,"High","")))</f>
        <v/>
      </c>
    </row>
    <row r="355">
      <c r="A355" s="16" t="n"/>
      <c r="B355" s="17" t="n"/>
      <c r="C355" s="17" t="n"/>
      <c r="D355" s="18" t="n"/>
      <c r="E355" s="19" t="n"/>
      <c r="F355" s="20" t="n"/>
      <c r="G355" s="17" t="n"/>
      <c r="H355" s="21">
        <f>IF(OR($B355="",$E355=""),"",IF($B355&lt;&gt;$B354,$E355,IF($G354="Yes",$E355,N($H354)+$E355)))</f>
        <v/>
      </c>
      <c r="I355" s="22">
        <f>IF($B355="","",IF($B355&lt;&gt;$B354,"",IF($G354="Yes",IF($D354="","",$D354),$I354)))</f>
        <v/>
      </c>
      <c r="J355" s="22">
        <f>IF(OR($G355&lt;&gt;"Yes",$I355="",$D355=""),"",IF($D355-$I355&gt;0,$D355-$I355,""))</f>
        <v/>
      </c>
      <c r="K355" s="21">
        <f>IF($J355="","",$H355/$J355*100)</f>
        <v/>
      </c>
      <c r="L355" s="21">
        <f>IF($J355="","",$J355/$H355)</f>
        <v/>
      </c>
      <c r="M355" s="21">
        <f>IF($B355="","",IFERROR(SUMIFS($H$4:$H$1003,$B$4:$B$1003,$B355,$J$4:$J$1003,"&gt;0")/SUMIFS($J$4:$J$1003,$B$4:$B$1003,$B355)*100,""))</f>
        <v/>
      </c>
      <c r="N355" s="23">
        <f>IF(OR($K355="",$M355=""),"",$K355/$M355-1)</f>
        <v/>
      </c>
      <c r="O355" s="24">
        <f>IF($N355="","",IF($N355&gt;0.3,"Very high",IF($N355&gt;0.2,"High","")))</f>
        <v/>
      </c>
    </row>
    <row r="356">
      <c r="A356" s="16" t="n"/>
      <c r="B356" s="17" t="n"/>
      <c r="C356" s="17" t="n"/>
      <c r="D356" s="18" t="n"/>
      <c r="E356" s="19" t="n"/>
      <c r="F356" s="20" t="n"/>
      <c r="G356" s="17" t="n"/>
      <c r="H356" s="21">
        <f>IF(OR($B356="",$E356=""),"",IF($B356&lt;&gt;$B355,$E356,IF($G355="Yes",$E356,N($H355)+$E356)))</f>
        <v/>
      </c>
      <c r="I356" s="22">
        <f>IF($B356="","",IF($B356&lt;&gt;$B355,"",IF($G355="Yes",IF($D355="","",$D355),$I355)))</f>
        <v/>
      </c>
      <c r="J356" s="22">
        <f>IF(OR($G356&lt;&gt;"Yes",$I356="",$D356=""),"",IF($D356-$I356&gt;0,$D356-$I356,""))</f>
        <v/>
      </c>
      <c r="K356" s="21">
        <f>IF($J356="","",$H356/$J356*100)</f>
        <v/>
      </c>
      <c r="L356" s="21">
        <f>IF($J356="","",$J356/$H356)</f>
        <v/>
      </c>
      <c r="M356" s="21">
        <f>IF($B356="","",IFERROR(SUMIFS($H$4:$H$1003,$B$4:$B$1003,$B356,$J$4:$J$1003,"&gt;0")/SUMIFS($J$4:$J$1003,$B$4:$B$1003,$B356)*100,""))</f>
        <v/>
      </c>
      <c r="N356" s="23">
        <f>IF(OR($K356="",$M356=""),"",$K356/$M356-1)</f>
        <v/>
      </c>
      <c r="O356" s="24">
        <f>IF($N356="","",IF($N356&gt;0.3,"Very high",IF($N356&gt;0.2,"High","")))</f>
        <v/>
      </c>
    </row>
    <row r="357">
      <c r="A357" s="16" t="n"/>
      <c r="B357" s="17" t="n"/>
      <c r="C357" s="17" t="n"/>
      <c r="D357" s="18" t="n"/>
      <c r="E357" s="19" t="n"/>
      <c r="F357" s="20" t="n"/>
      <c r="G357" s="17" t="n"/>
      <c r="H357" s="21">
        <f>IF(OR($B357="",$E357=""),"",IF($B357&lt;&gt;$B356,$E357,IF($G356="Yes",$E357,N($H356)+$E357)))</f>
        <v/>
      </c>
      <c r="I357" s="22">
        <f>IF($B357="","",IF($B357&lt;&gt;$B356,"",IF($G356="Yes",IF($D356="","",$D356),$I356)))</f>
        <v/>
      </c>
      <c r="J357" s="22">
        <f>IF(OR($G357&lt;&gt;"Yes",$I357="",$D357=""),"",IF($D357-$I357&gt;0,$D357-$I357,""))</f>
        <v/>
      </c>
      <c r="K357" s="21">
        <f>IF($J357="","",$H357/$J357*100)</f>
        <v/>
      </c>
      <c r="L357" s="21">
        <f>IF($J357="","",$J357/$H357)</f>
        <v/>
      </c>
      <c r="M357" s="21">
        <f>IF($B357="","",IFERROR(SUMIFS($H$4:$H$1003,$B$4:$B$1003,$B357,$J$4:$J$1003,"&gt;0")/SUMIFS($J$4:$J$1003,$B$4:$B$1003,$B357)*100,""))</f>
        <v/>
      </c>
      <c r="N357" s="23">
        <f>IF(OR($K357="",$M357=""),"",$K357/$M357-1)</f>
        <v/>
      </c>
      <c r="O357" s="24">
        <f>IF($N357="","",IF($N357&gt;0.3,"Very high",IF($N357&gt;0.2,"High","")))</f>
        <v/>
      </c>
    </row>
    <row r="358">
      <c r="A358" s="16" t="n"/>
      <c r="B358" s="17" t="n"/>
      <c r="C358" s="17" t="n"/>
      <c r="D358" s="18" t="n"/>
      <c r="E358" s="19" t="n"/>
      <c r="F358" s="20" t="n"/>
      <c r="G358" s="17" t="n"/>
      <c r="H358" s="21">
        <f>IF(OR($B358="",$E358=""),"",IF($B358&lt;&gt;$B357,$E358,IF($G357="Yes",$E358,N($H357)+$E358)))</f>
        <v/>
      </c>
      <c r="I358" s="22">
        <f>IF($B358="","",IF($B358&lt;&gt;$B357,"",IF($G357="Yes",IF($D357="","",$D357),$I357)))</f>
        <v/>
      </c>
      <c r="J358" s="22">
        <f>IF(OR($G358&lt;&gt;"Yes",$I358="",$D358=""),"",IF($D358-$I358&gt;0,$D358-$I358,""))</f>
        <v/>
      </c>
      <c r="K358" s="21">
        <f>IF($J358="","",$H358/$J358*100)</f>
        <v/>
      </c>
      <c r="L358" s="21">
        <f>IF($J358="","",$J358/$H358)</f>
        <v/>
      </c>
      <c r="M358" s="21">
        <f>IF($B358="","",IFERROR(SUMIFS($H$4:$H$1003,$B$4:$B$1003,$B358,$J$4:$J$1003,"&gt;0")/SUMIFS($J$4:$J$1003,$B$4:$B$1003,$B358)*100,""))</f>
        <v/>
      </c>
      <c r="N358" s="23">
        <f>IF(OR($K358="",$M358=""),"",$K358/$M358-1)</f>
        <v/>
      </c>
      <c r="O358" s="24">
        <f>IF($N358="","",IF($N358&gt;0.3,"Very high",IF($N358&gt;0.2,"High","")))</f>
        <v/>
      </c>
    </row>
    <row r="359">
      <c r="A359" s="16" t="n"/>
      <c r="B359" s="17" t="n"/>
      <c r="C359" s="17" t="n"/>
      <c r="D359" s="18" t="n"/>
      <c r="E359" s="19" t="n"/>
      <c r="F359" s="20" t="n"/>
      <c r="G359" s="17" t="n"/>
      <c r="H359" s="21">
        <f>IF(OR($B359="",$E359=""),"",IF($B359&lt;&gt;$B358,$E359,IF($G358="Yes",$E359,N($H358)+$E359)))</f>
        <v/>
      </c>
      <c r="I359" s="22">
        <f>IF($B359="","",IF($B359&lt;&gt;$B358,"",IF($G358="Yes",IF($D358="","",$D358),$I358)))</f>
        <v/>
      </c>
      <c r="J359" s="22">
        <f>IF(OR($G359&lt;&gt;"Yes",$I359="",$D359=""),"",IF($D359-$I359&gt;0,$D359-$I359,""))</f>
        <v/>
      </c>
      <c r="K359" s="21">
        <f>IF($J359="","",$H359/$J359*100)</f>
        <v/>
      </c>
      <c r="L359" s="21">
        <f>IF($J359="","",$J359/$H359)</f>
        <v/>
      </c>
      <c r="M359" s="21">
        <f>IF($B359="","",IFERROR(SUMIFS($H$4:$H$1003,$B$4:$B$1003,$B359,$J$4:$J$1003,"&gt;0")/SUMIFS($J$4:$J$1003,$B$4:$B$1003,$B359)*100,""))</f>
        <v/>
      </c>
      <c r="N359" s="23">
        <f>IF(OR($K359="",$M359=""),"",$K359/$M359-1)</f>
        <v/>
      </c>
      <c r="O359" s="24">
        <f>IF($N359="","",IF($N359&gt;0.3,"Very high",IF($N359&gt;0.2,"High","")))</f>
        <v/>
      </c>
    </row>
    <row r="360">
      <c r="A360" s="16" t="n"/>
      <c r="B360" s="17" t="n"/>
      <c r="C360" s="17" t="n"/>
      <c r="D360" s="18" t="n"/>
      <c r="E360" s="19" t="n"/>
      <c r="F360" s="20" t="n"/>
      <c r="G360" s="17" t="n"/>
      <c r="H360" s="21">
        <f>IF(OR($B360="",$E360=""),"",IF($B360&lt;&gt;$B359,$E360,IF($G359="Yes",$E360,N($H359)+$E360)))</f>
        <v/>
      </c>
      <c r="I360" s="22">
        <f>IF($B360="","",IF($B360&lt;&gt;$B359,"",IF($G359="Yes",IF($D359="","",$D359),$I359)))</f>
        <v/>
      </c>
      <c r="J360" s="22">
        <f>IF(OR($G360&lt;&gt;"Yes",$I360="",$D360=""),"",IF($D360-$I360&gt;0,$D360-$I360,""))</f>
        <v/>
      </c>
      <c r="K360" s="21">
        <f>IF($J360="","",$H360/$J360*100)</f>
        <v/>
      </c>
      <c r="L360" s="21">
        <f>IF($J360="","",$J360/$H360)</f>
        <v/>
      </c>
      <c r="M360" s="21">
        <f>IF($B360="","",IFERROR(SUMIFS($H$4:$H$1003,$B$4:$B$1003,$B360,$J$4:$J$1003,"&gt;0")/SUMIFS($J$4:$J$1003,$B$4:$B$1003,$B360)*100,""))</f>
        <v/>
      </c>
      <c r="N360" s="23">
        <f>IF(OR($K360="",$M360=""),"",$K360/$M360-1)</f>
        <v/>
      </c>
      <c r="O360" s="24">
        <f>IF($N360="","",IF($N360&gt;0.3,"Very high",IF($N360&gt;0.2,"High","")))</f>
        <v/>
      </c>
    </row>
    <row r="361">
      <c r="A361" s="16" t="n"/>
      <c r="B361" s="17" t="n"/>
      <c r="C361" s="17" t="n"/>
      <c r="D361" s="18" t="n"/>
      <c r="E361" s="19" t="n"/>
      <c r="F361" s="20" t="n"/>
      <c r="G361" s="17" t="n"/>
      <c r="H361" s="21">
        <f>IF(OR($B361="",$E361=""),"",IF($B361&lt;&gt;$B360,$E361,IF($G360="Yes",$E361,N($H360)+$E361)))</f>
        <v/>
      </c>
      <c r="I361" s="22">
        <f>IF($B361="","",IF($B361&lt;&gt;$B360,"",IF($G360="Yes",IF($D360="","",$D360),$I360)))</f>
        <v/>
      </c>
      <c r="J361" s="22">
        <f>IF(OR($G361&lt;&gt;"Yes",$I361="",$D361=""),"",IF($D361-$I361&gt;0,$D361-$I361,""))</f>
        <v/>
      </c>
      <c r="K361" s="21">
        <f>IF($J361="","",$H361/$J361*100)</f>
        <v/>
      </c>
      <c r="L361" s="21">
        <f>IF($J361="","",$J361/$H361)</f>
        <v/>
      </c>
      <c r="M361" s="21">
        <f>IF($B361="","",IFERROR(SUMIFS($H$4:$H$1003,$B$4:$B$1003,$B361,$J$4:$J$1003,"&gt;0")/SUMIFS($J$4:$J$1003,$B$4:$B$1003,$B361)*100,""))</f>
        <v/>
      </c>
      <c r="N361" s="23">
        <f>IF(OR($K361="",$M361=""),"",$K361/$M361-1)</f>
        <v/>
      </c>
      <c r="O361" s="24">
        <f>IF($N361="","",IF($N361&gt;0.3,"Very high",IF($N361&gt;0.2,"High","")))</f>
        <v/>
      </c>
    </row>
    <row r="362">
      <c r="A362" s="16" t="n"/>
      <c r="B362" s="17" t="n"/>
      <c r="C362" s="17" t="n"/>
      <c r="D362" s="18" t="n"/>
      <c r="E362" s="19" t="n"/>
      <c r="F362" s="20" t="n"/>
      <c r="G362" s="17" t="n"/>
      <c r="H362" s="21">
        <f>IF(OR($B362="",$E362=""),"",IF($B362&lt;&gt;$B361,$E362,IF($G361="Yes",$E362,N($H361)+$E362)))</f>
        <v/>
      </c>
      <c r="I362" s="22">
        <f>IF($B362="","",IF($B362&lt;&gt;$B361,"",IF($G361="Yes",IF($D361="","",$D361),$I361)))</f>
        <v/>
      </c>
      <c r="J362" s="22">
        <f>IF(OR($G362&lt;&gt;"Yes",$I362="",$D362=""),"",IF($D362-$I362&gt;0,$D362-$I362,""))</f>
        <v/>
      </c>
      <c r="K362" s="21">
        <f>IF($J362="","",$H362/$J362*100)</f>
        <v/>
      </c>
      <c r="L362" s="21">
        <f>IF($J362="","",$J362/$H362)</f>
        <v/>
      </c>
      <c r="M362" s="21">
        <f>IF($B362="","",IFERROR(SUMIFS($H$4:$H$1003,$B$4:$B$1003,$B362,$J$4:$J$1003,"&gt;0")/SUMIFS($J$4:$J$1003,$B$4:$B$1003,$B362)*100,""))</f>
        <v/>
      </c>
      <c r="N362" s="23">
        <f>IF(OR($K362="",$M362=""),"",$K362/$M362-1)</f>
        <v/>
      </c>
      <c r="O362" s="24">
        <f>IF($N362="","",IF($N362&gt;0.3,"Very high",IF($N362&gt;0.2,"High","")))</f>
        <v/>
      </c>
    </row>
    <row r="363">
      <c r="A363" s="16" t="n"/>
      <c r="B363" s="17" t="n"/>
      <c r="C363" s="17" t="n"/>
      <c r="D363" s="18" t="n"/>
      <c r="E363" s="19" t="n"/>
      <c r="F363" s="20" t="n"/>
      <c r="G363" s="17" t="n"/>
      <c r="H363" s="21">
        <f>IF(OR($B363="",$E363=""),"",IF($B363&lt;&gt;$B362,$E363,IF($G362="Yes",$E363,N($H362)+$E363)))</f>
        <v/>
      </c>
      <c r="I363" s="22">
        <f>IF($B363="","",IF($B363&lt;&gt;$B362,"",IF($G362="Yes",IF($D362="","",$D362),$I362)))</f>
        <v/>
      </c>
      <c r="J363" s="22">
        <f>IF(OR($G363&lt;&gt;"Yes",$I363="",$D363=""),"",IF($D363-$I363&gt;0,$D363-$I363,""))</f>
        <v/>
      </c>
      <c r="K363" s="21">
        <f>IF($J363="","",$H363/$J363*100)</f>
        <v/>
      </c>
      <c r="L363" s="21">
        <f>IF($J363="","",$J363/$H363)</f>
        <v/>
      </c>
      <c r="M363" s="21">
        <f>IF($B363="","",IFERROR(SUMIFS($H$4:$H$1003,$B$4:$B$1003,$B363,$J$4:$J$1003,"&gt;0")/SUMIFS($J$4:$J$1003,$B$4:$B$1003,$B363)*100,""))</f>
        <v/>
      </c>
      <c r="N363" s="23">
        <f>IF(OR($K363="",$M363=""),"",$K363/$M363-1)</f>
        <v/>
      </c>
      <c r="O363" s="24">
        <f>IF($N363="","",IF($N363&gt;0.3,"Very high",IF($N363&gt;0.2,"High","")))</f>
        <v/>
      </c>
    </row>
    <row r="364">
      <c r="A364" s="16" t="n"/>
      <c r="B364" s="17" t="n"/>
      <c r="C364" s="17" t="n"/>
      <c r="D364" s="18" t="n"/>
      <c r="E364" s="19" t="n"/>
      <c r="F364" s="20" t="n"/>
      <c r="G364" s="17" t="n"/>
      <c r="H364" s="21">
        <f>IF(OR($B364="",$E364=""),"",IF($B364&lt;&gt;$B363,$E364,IF($G363="Yes",$E364,N($H363)+$E364)))</f>
        <v/>
      </c>
      <c r="I364" s="22">
        <f>IF($B364="","",IF($B364&lt;&gt;$B363,"",IF($G363="Yes",IF($D363="","",$D363),$I363)))</f>
        <v/>
      </c>
      <c r="J364" s="22">
        <f>IF(OR($G364&lt;&gt;"Yes",$I364="",$D364=""),"",IF($D364-$I364&gt;0,$D364-$I364,""))</f>
        <v/>
      </c>
      <c r="K364" s="21">
        <f>IF($J364="","",$H364/$J364*100)</f>
        <v/>
      </c>
      <c r="L364" s="21">
        <f>IF($J364="","",$J364/$H364)</f>
        <v/>
      </c>
      <c r="M364" s="21">
        <f>IF($B364="","",IFERROR(SUMIFS($H$4:$H$1003,$B$4:$B$1003,$B364,$J$4:$J$1003,"&gt;0")/SUMIFS($J$4:$J$1003,$B$4:$B$1003,$B364)*100,""))</f>
        <v/>
      </c>
      <c r="N364" s="23">
        <f>IF(OR($K364="",$M364=""),"",$K364/$M364-1)</f>
        <v/>
      </c>
      <c r="O364" s="24">
        <f>IF($N364="","",IF($N364&gt;0.3,"Very high",IF($N364&gt;0.2,"High","")))</f>
        <v/>
      </c>
    </row>
    <row r="365">
      <c r="A365" s="16" t="n"/>
      <c r="B365" s="17" t="n"/>
      <c r="C365" s="17" t="n"/>
      <c r="D365" s="18" t="n"/>
      <c r="E365" s="19" t="n"/>
      <c r="F365" s="20" t="n"/>
      <c r="G365" s="17" t="n"/>
      <c r="H365" s="21">
        <f>IF(OR($B365="",$E365=""),"",IF($B365&lt;&gt;$B364,$E365,IF($G364="Yes",$E365,N($H364)+$E365)))</f>
        <v/>
      </c>
      <c r="I365" s="22">
        <f>IF($B365="","",IF($B365&lt;&gt;$B364,"",IF($G364="Yes",IF($D364="","",$D364),$I364)))</f>
        <v/>
      </c>
      <c r="J365" s="22">
        <f>IF(OR($G365&lt;&gt;"Yes",$I365="",$D365=""),"",IF($D365-$I365&gt;0,$D365-$I365,""))</f>
        <v/>
      </c>
      <c r="K365" s="21">
        <f>IF($J365="","",$H365/$J365*100)</f>
        <v/>
      </c>
      <c r="L365" s="21">
        <f>IF($J365="","",$J365/$H365)</f>
        <v/>
      </c>
      <c r="M365" s="21">
        <f>IF($B365="","",IFERROR(SUMIFS($H$4:$H$1003,$B$4:$B$1003,$B365,$J$4:$J$1003,"&gt;0")/SUMIFS($J$4:$J$1003,$B$4:$B$1003,$B365)*100,""))</f>
        <v/>
      </c>
      <c r="N365" s="23">
        <f>IF(OR($K365="",$M365=""),"",$K365/$M365-1)</f>
        <v/>
      </c>
      <c r="O365" s="24">
        <f>IF($N365="","",IF($N365&gt;0.3,"Very high",IF($N365&gt;0.2,"High","")))</f>
        <v/>
      </c>
    </row>
    <row r="366">
      <c r="A366" s="16" t="n"/>
      <c r="B366" s="17" t="n"/>
      <c r="C366" s="17" t="n"/>
      <c r="D366" s="18" t="n"/>
      <c r="E366" s="19" t="n"/>
      <c r="F366" s="20" t="n"/>
      <c r="G366" s="17" t="n"/>
      <c r="H366" s="21">
        <f>IF(OR($B366="",$E366=""),"",IF($B366&lt;&gt;$B365,$E366,IF($G365="Yes",$E366,N($H365)+$E366)))</f>
        <v/>
      </c>
      <c r="I366" s="22">
        <f>IF($B366="","",IF($B366&lt;&gt;$B365,"",IF($G365="Yes",IF($D365="","",$D365),$I365)))</f>
        <v/>
      </c>
      <c r="J366" s="22">
        <f>IF(OR($G366&lt;&gt;"Yes",$I366="",$D366=""),"",IF($D366-$I366&gt;0,$D366-$I366,""))</f>
        <v/>
      </c>
      <c r="K366" s="21">
        <f>IF($J366="","",$H366/$J366*100)</f>
        <v/>
      </c>
      <c r="L366" s="21">
        <f>IF($J366="","",$J366/$H366)</f>
        <v/>
      </c>
      <c r="M366" s="21">
        <f>IF($B366="","",IFERROR(SUMIFS($H$4:$H$1003,$B$4:$B$1003,$B366,$J$4:$J$1003,"&gt;0")/SUMIFS($J$4:$J$1003,$B$4:$B$1003,$B366)*100,""))</f>
        <v/>
      </c>
      <c r="N366" s="23">
        <f>IF(OR($K366="",$M366=""),"",$K366/$M366-1)</f>
        <v/>
      </c>
      <c r="O366" s="24">
        <f>IF($N366="","",IF($N366&gt;0.3,"Very high",IF($N366&gt;0.2,"High","")))</f>
        <v/>
      </c>
    </row>
    <row r="367">
      <c r="A367" s="16" t="n"/>
      <c r="B367" s="17" t="n"/>
      <c r="C367" s="17" t="n"/>
      <c r="D367" s="18" t="n"/>
      <c r="E367" s="19" t="n"/>
      <c r="F367" s="20" t="n"/>
      <c r="G367" s="17" t="n"/>
      <c r="H367" s="21">
        <f>IF(OR($B367="",$E367=""),"",IF($B367&lt;&gt;$B366,$E367,IF($G366="Yes",$E367,N($H366)+$E367)))</f>
        <v/>
      </c>
      <c r="I367" s="22">
        <f>IF($B367="","",IF($B367&lt;&gt;$B366,"",IF($G366="Yes",IF($D366="","",$D366),$I366)))</f>
        <v/>
      </c>
      <c r="J367" s="22">
        <f>IF(OR($G367&lt;&gt;"Yes",$I367="",$D367=""),"",IF($D367-$I367&gt;0,$D367-$I367,""))</f>
        <v/>
      </c>
      <c r="K367" s="21">
        <f>IF($J367="","",$H367/$J367*100)</f>
        <v/>
      </c>
      <c r="L367" s="21">
        <f>IF($J367="","",$J367/$H367)</f>
        <v/>
      </c>
      <c r="M367" s="21">
        <f>IF($B367="","",IFERROR(SUMIFS($H$4:$H$1003,$B$4:$B$1003,$B367,$J$4:$J$1003,"&gt;0")/SUMIFS($J$4:$J$1003,$B$4:$B$1003,$B367)*100,""))</f>
        <v/>
      </c>
      <c r="N367" s="23">
        <f>IF(OR($K367="",$M367=""),"",$K367/$M367-1)</f>
        <v/>
      </c>
      <c r="O367" s="24">
        <f>IF($N367="","",IF($N367&gt;0.3,"Very high",IF($N367&gt;0.2,"High","")))</f>
        <v/>
      </c>
    </row>
    <row r="368">
      <c r="A368" s="16" t="n"/>
      <c r="B368" s="17" t="n"/>
      <c r="C368" s="17" t="n"/>
      <c r="D368" s="18" t="n"/>
      <c r="E368" s="19" t="n"/>
      <c r="F368" s="20" t="n"/>
      <c r="G368" s="17" t="n"/>
      <c r="H368" s="21">
        <f>IF(OR($B368="",$E368=""),"",IF($B368&lt;&gt;$B367,$E368,IF($G367="Yes",$E368,N($H367)+$E368)))</f>
        <v/>
      </c>
      <c r="I368" s="22">
        <f>IF($B368="","",IF($B368&lt;&gt;$B367,"",IF($G367="Yes",IF($D367="","",$D367),$I367)))</f>
        <v/>
      </c>
      <c r="J368" s="22">
        <f>IF(OR($G368&lt;&gt;"Yes",$I368="",$D368=""),"",IF($D368-$I368&gt;0,$D368-$I368,""))</f>
        <v/>
      </c>
      <c r="K368" s="21">
        <f>IF($J368="","",$H368/$J368*100)</f>
        <v/>
      </c>
      <c r="L368" s="21">
        <f>IF($J368="","",$J368/$H368)</f>
        <v/>
      </c>
      <c r="M368" s="21">
        <f>IF($B368="","",IFERROR(SUMIFS($H$4:$H$1003,$B$4:$B$1003,$B368,$J$4:$J$1003,"&gt;0")/SUMIFS($J$4:$J$1003,$B$4:$B$1003,$B368)*100,""))</f>
        <v/>
      </c>
      <c r="N368" s="23">
        <f>IF(OR($K368="",$M368=""),"",$K368/$M368-1)</f>
        <v/>
      </c>
      <c r="O368" s="24">
        <f>IF($N368="","",IF($N368&gt;0.3,"Very high",IF($N368&gt;0.2,"High","")))</f>
        <v/>
      </c>
    </row>
    <row r="369">
      <c r="A369" s="16" t="n"/>
      <c r="B369" s="17" t="n"/>
      <c r="C369" s="17" t="n"/>
      <c r="D369" s="18" t="n"/>
      <c r="E369" s="19" t="n"/>
      <c r="F369" s="20" t="n"/>
      <c r="G369" s="17" t="n"/>
      <c r="H369" s="21">
        <f>IF(OR($B369="",$E369=""),"",IF($B369&lt;&gt;$B368,$E369,IF($G368="Yes",$E369,N($H368)+$E369)))</f>
        <v/>
      </c>
      <c r="I369" s="22">
        <f>IF($B369="","",IF($B369&lt;&gt;$B368,"",IF($G368="Yes",IF($D368="","",$D368),$I368)))</f>
        <v/>
      </c>
      <c r="J369" s="22">
        <f>IF(OR($G369&lt;&gt;"Yes",$I369="",$D369=""),"",IF($D369-$I369&gt;0,$D369-$I369,""))</f>
        <v/>
      </c>
      <c r="K369" s="21">
        <f>IF($J369="","",$H369/$J369*100)</f>
        <v/>
      </c>
      <c r="L369" s="21">
        <f>IF($J369="","",$J369/$H369)</f>
        <v/>
      </c>
      <c r="M369" s="21">
        <f>IF($B369="","",IFERROR(SUMIFS($H$4:$H$1003,$B$4:$B$1003,$B369,$J$4:$J$1003,"&gt;0")/SUMIFS($J$4:$J$1003,$B$4:$B$1003,$B369)*100,""))</f>
        <v/>
      </c>
      <c r="N369" s="23">
        <f>IF(OR($K369="",$M369=""),"",$K369/$M369-1)</f>
        <v/>
      </c>
      <c r="O369" s="24">
        <f>IF($N369="","",IF($N369&gt;0.3,"Very high",IF($N369&gt;0.2,"High","")))</f>
        <v/>
      </c>
    </row>
    <row r="370">
      <c r="A370" s="16" t="n"/>
      <c r="B370" s="17" t="n"/>
      <c r="C370" s="17" t="n"/>
      <c r="D370" s="18" t="n"/>
      <c r="E370" s="19" t="n"/>
      <c r="F370" s="20" t="n"/>
      <c r="G370" s="17" t="n"/>
      <c r="H370" s="21">
        <f>IF(OR($B370="",$E370=""),"",IF($B370&lt;&gt;$B369,$E370,IF($G369="Yes",$E370,N($H369)+$E370)))</f>
        <v/>
      </c>
      <c r="I370" s="22">
        <f>IF($B370="","",IF($B370&lt;&gt;$B369,"",IF($G369="Yes",IF($D369="","",$D369),$I369)))</f>
        <v/>
      </c>
      <c r="J370" s="22">
        <f>IF(OR($G370&lt;&gt;"Yes",$I370="",$D370=""),"",IF($D370-$I370&gt;0,$D370-$I370,""))</f>
        <v/>
      </c>
      <c r="K370" s="21">
        <f>IF($J370="","",$H370/$J370*100)</f>
        <v/>
      </c>
      <c r="L370" s="21">
        <f>IF($J370="","",$J370/$H370)</f>
        <v/>
      </c>
      <c r="M370" s="21">
        <f>IF($B370="","",IFERROR(SUMIFS($H$4:$H$1003,$B$4:$B$1003,$B370,$J$4:$J$1003,"&gt;0")/SUMIFS($J$4:$J$1003,$B$4:$B$1003,$B370)*100,""))</f>
        <v/>
      </c>
      <c r="N370" s="23">
        <f>IF(OR($K370="",$M370=""),"",$K370/$M370-1)</f>
        <v/>
      </c>
      <c r="O370" s="24">
        <f>IF($N370="","",IF($N370&gt;0.3,"Very high",IF($N370&gt;0.2,"High","")))</f>
        <v/>
      </c>
    </row>
    <row r="371">
      <c r="A371" s="16" t="n"/>
      <c r="B371" s="17" t="n"/>
      <c r="C371" s="17" t="n"/>
      <c r="D371" s="18" t="n"/>
      <c r="E371" s="19" t="n"/>
      <c r="F371" s="20" t="n"/>
      <c r="G371" s="17" t="n"/>
      <c r="H371" s="21">
        <f>IF(OR($B371="",$E371=""),"",IF($B371&lt;&gt;$B370,$E371,IF($G370="Yes",$E371,N($H370)+$E371)))</f>
        <v/>
      </c>
      <c r="I371" s="22">
        <f>IF($B371="","",IF($B371&lt;&gt;$B370,"",IF($G370="Yes",IF($D370="","",$D370),$I370)))</f>
        <v/>
      </c>
      <c r="J371" s="22">
        <f>IF(OR($G371&lt;&gt;"Yes",$I371="",$D371=""),"",IF($D371-$I371&gt;0,$D371-$I371,""))</f>
        <v/>
      </c>
      <c r="K371" s="21">
        <f>IF($J371="","",$H371/$J371*100)</f>
        <v/>
      </c>
      <c r="L371" s="21">
        <f>IF($J371="","",$J371/$H371)</f>
        <v/>
      </c>
      <c r="M371" s="21">
        <f>IF($B371="","",IFERROR(SUMIFS($H$4:$H$1003,$B$4:$B$1003,$B371,$J$4:$J$1003,"&gt;0")/SUMIFS($J$4:$J$1003,$B$4:$B$1003,$B371)*100,""))</f>
        <v/>
      </c>
      <c r="N371" s="23">
        <f>IF(OR($K371="",$M371=""),"",$K371/$M371-1)</f>
        <v/>
      </c>
      <c r="O371" s="24">
        <f>IF($N371="","",IF($N371&gt;0.3,"Very high",IF($N371&gt;0.2,"High","")))</f>
        <v/>
      </c>
    </row>
    <row r="372">
      <c r="A372" s="16" t="n"/>
      <c r="B372" s="17" t="n"/>
      <c r="C372" s="17" t="n"/>
      <c r="D372" s="18" t="n"/>
      <c r="E372" s="19" t="n"/>
      <c r="F372" s="20" t="n"/>
      <c r="G372" s="17" t="n"/>
      <c r="H372" s="21">
        <f>IF(OR($B372="",$E372=""),"",IF($B372&lt;&gt;$B371,$E372,IF($G371="Yes",$E372,N($H371)+$E372)))</f>
        <v/>
      </c>
      <c r="I372" s="22">
        <f>IF($B372="","",IF($B372&lt;&gt;$B371,"",IF($G371="Yes",IF($D371="","",$D371),$I371)))</f>
        <v/>
      </c>
      <c r="J372" s="22">
        <f>IF(OR($G372&lt;&gt;"Yes",$I372="",$D372=""),"",IF($D372-$I372&gt;0,$D372-$I372,""))</f>
        <v/>
      </c>
      <c r="K372" s="21">
        <f>IF($J372="","",$H372/$J372*100)</f>
        <v/>
      </c>
      <c r="L372" s="21">
        <f>IF($J372="","",$J372/$H372)</f>
        <v/>
      </c>
      <c r="M372" s="21">
        <f>IF($B372="","",IFERROR(SUMIFS($H$4:$H$1003,$B$4:$B$1003,$B372,$J$4:$J$1003,"&gt;0")/SUMIFS($J$4:$J$1003,$B$4:$B$1003,$B372)*100,""))</f>
        <v/>
      </c>
      <c r="N372" s="23">
        <f>IF(OR($K372="",$M372=""),"",$K372/$M372-1)</f>
        <v/>
      </c>
      <c r="O372" s="24">
        <f>IF($N372="","",IF($N372&gt;0.3,"Very high",IF($N372&gt;0.2,"High","")))</f>
        <v/>
      </c>
    </row>
    <row r="373">
      <c r="A373" s="16" t="n"/>
      <c r="B373" s="17" t="n"/>
      <c r="C373" s="17" t="n"/>
      <c r="D373" s="18" t="n"/>
      <c r="E373" s="19" t="n"/>
      <c r="F373" s="20" t="n"/>
      <c r="G373" s="17" t="n"/>
      <c r="H373" s="21">
        <f>IF(OR($B373="",$E373=""),"",IF($B373&lt;&gt;$B372,$E373,IF($G372="Yes",$E373,N($H372)+$E373)))</f>
        <v/>
      </c>
      <c r="I373" s="22">
        <f>IF($B373="","",IF($B373&lt;&gt;$B372,"",IF($G372="Yes",IF($D372="","",$D372),$I372)))</f>
        <v/>
      </c>
      <c r="J373" s="22">
        <f>IF(OR($G373&lt;&gt;"Yes",$I373="",$D373=""),"",IF($D373-$I373&gt;0,$D373-$I373,""))</f>
        <v/>
      </c>
      <c r="K373" s="21">
        <f>IF($J373="","",$H373/$J373*100)</f>
        <v/>
      </c>
      <c r="L373" s="21">
        <f>IF($J373="","",$J373/$H373)</f>
        <v/>
      </c>
      <c r="M373" s="21">
        <f>IF($B373="","",IFERROR(SUMIFS($H$4:$H$1003,$B$4:$B$1003,$B373,$J$4:$J$1003,"&gt;0")/SUMIFS($J$4:$J$1003,$B$4:$B$1003,$B373)*100,""))</f>
        <v/>
      </c>
      <c r="N373" s="23">
        <f>IF(OR($K373="",$M373=""),"",$K373/$M373-1)</f>
        <v/>
      </c>
      <c r="O373" s="24">
        <f>IF($N373="","",IF($N373&gt;0.3,"Very high",IF($N373&gt;0.2,"High","")))</f>
        <v/>
      </c>
    </row>
    <row r="374">
      <c r="A374" s="16" t="n"/>
      <c r="B374" s="17" t="n"/>
      <c r="C374" s="17" t="n"/>
      <c r="D374" s="18" t="n"/>
      <c r="E374" s="19" t="n"/>
      <c r="F374" s="20" t="n"/>
      <c r="G374" s="17" t="n"/>
      <c r="H374" s="21">
        <f>IF(OR($B374="",$E374=""),"",IF($B374&lt;&gt;$B373,$E374,IF($G373="Yes",$E374,N($H373)+$E374)))</f>
        <v/>
      </c>
      <c r="I374" s="22">
        <f>IF($B374="","",IF($B374&lt;&gt;$B373,"",IF($G373="Yes",IF($D373="","",$D373),$I373)))</f>
        <v/>
      </c>
      <c r="J374" s="22">
        <f>IF(OR($G374&lt;&gt;"Yes",$I374="",$D374=""),"",IF($D374-$I374&gt;0,$D374-$I374,""))</f>
        <v/>
      </c>
      <c r="K374" s="21">
        <f>IF($J374="","",$H374/$J374*100)</f>
        <v/>
      </c>
      <c r="L374" s="21">
        <f>IF($J374="","",$J374/$H374)</f>
        <v/>
      </c>
      <c r="M374" s="21">
        <f>IF($B374="","",IFERROR(SUMIFS($H$4:$H$1003,$B$4:$B$1003,$B374,$J$4:$J$1003,"&gt;0")/SUMIFS($J$4:$J$1003,$B$4:$B$1003,$B374)*100,""))</f>
        <v/>
      </c>
      <c r="N374" s="23">
        <f>IF(OR($K374="",$M374=""),"",$K374/$M374-1)</f>
        <v/>
      </c>
      <c r="O374" s="24">
        <f>IF($N374="","",IF($N374&gt;0.3,"Very high",IF($N374&gt;0.2,"High","")))</f>
        <v/>
      </c>
    </row>
    <row r="375">
      <c r="A375" s="16" t="n"/>
      <c r="B375" s="17" t="n"/>
      <c r="C375" s="17" t="n"/>
      <c r="D375" s="18" t="n"/>
      <c r="E375" s="19" t="n"/>
      <c r="F375" s="20" t="n"/>
      <c r="G375" s="17" t="n"/>
      <c r="H375" s="21">
        <f>IF(OR($B375="",$E375=""),"",IF($B375&lt;&gt;$B374,$E375,IF($G374="Yes",$E375,N($H374)+$E375)))</f>
        <v/>
      </c>
      <c r="I375" s="22">
        <f>IF($B375="","",IF($B375&lt;&gt;$B374,"",IF($G374="Yes",IF($D374="","",$D374),$I374)))</f>
        <v/>
      </c>
      <c r="J375" s="22">
        <f>IF(OR($G375&lt;&gt;"Yes",$I375="",$D375=""),"",IF($D375-$I375&gt;0,$D375-$I375,""))</f>
        <v/>
      </c>
      <c r="K375" s="21">
        <f>IF($J375="","",$H375/$J375*100)</f>
        <v/>
      </c>
      <c r="L375" s="21">
        <f>IF($J375="","",$J375/$H375)</f>
        <v/>
      </c>
      <c r="M375" s="21">
        <f>IF($B375="","",IFERROR(SUMIFS($H$4:$H$1003,$B$4:$B$1003,$B375,$J$4:$J$1003,"&gt;0")/SUMIFS($J$4:$J$1003,$B$4:$B$1003,$B375)*100,""))</f>
        <v/>
      </c>
      <c r="N375" s="23">
        <f>IF(OR($K375="",$M375=""),"",$K375/$M375-1)</f>
        <v/>
      </c>
      <c r="O375" s="24">
        <f>IF($N375="","",IF($N375&gt;0.3,"Very high",IF($N375&gt;0.2,"High","")))</f>
        <v/>
      </c>
    </row>
    <row r="376">
      <c r="A376" s="16" t="n"/>
      <c r="B376" s="17" t="n"/>
      <c r="C376" s="17" t="n"/>
      <c r="D376" s="18" t="n"/>
      <c r="E376" s="19" t="n"/>
      <c r="F376" s="20" t="n"/>
      <c r="G376" s="17" t="n"/>
      <c r="H376" s="21">
        <f>IF(OR($B376="",$E376=""),"",IF($B376&lt;&gt;$B375,$E376,IF($G375="Yes",$E376,N($H375)+$E376)))</f>
        <v/>
      </c>
      <c r="I376" s="22">
        <f>IF($B376="","",IF($B376&lt;&gt;$B375,"",IF($G375="Yes",IF($D375="","",$D375),$I375)))</f>
        <v/>
      </c>
      <c r="J376" s="22">
        <f>IF(OR($G376&lt;&gt;"Yes",$I376="",$D376=""),"",IF($D376-$I376&gt;0,$D376-$I376,""))</f>
        <v/>
      </c>
      <c r="K376" s="21">
        <f>IF($J376="","",$H376/$J376*100)</f>
        <v/>
      </c>
      <c r="L376" s="21">
        <f>IF($J376="","",$J376/$H376)</f>
        <v/>
      </c>
      <c r="M376" s="21">
        <f>IF($B376="","",IFERROR(SUMIFS($H$4:$H$1003,$B$4:$B$1003,$B376,$J$4:$J$1003,"&gt;0")/SUMIFS($J$4:$J$1003,$B$4:$B$1003,$B376)*100,""))</f>
        <v/>
      </c>
      <c r="N376" s="23">
        <f>IF(OR($K376="",$M376=""),"",$K376/$M376-1)</f>
        <v/>
      </c>
      <c r="O376" s="24">
        <f>IF($N376="","",IF($N376&gt;0.3,"Very high",IF($N376&gt;0.2,"High","")))</f>
        <v/>
      </c>
    </row>
    <row r="377">
      <c r="A377" s="16" t="n"/>
      <c r="B377" s="17" t="n"/>
      <c r="C377" s="17" t="n"/>
      <c r="D377" s="18" t="n"/>
      <c r="E377" s="19" t="n"/>
      <c r="F377" s="20" t="n"/>
      <c r="G377" s="17" t="n"/>
      <c r="H377" s="21">
        <f>IF(OR($B377="",$E377=""),"",IF($B377&lt;&gt;$B376,$E377,IF($G376="Yes",$E377,N($H376)+$E377)))</f>
        <v/>
      </c>
      <c r="I377" s="22">
        <f>IF($B377="","",IF($B377&lt;&gt;$B376,"",IF($G376="Yes",IF($D376="","",$D376),$I376)))</f>
        <v/>
      </c>
      <c r="J377" s="22">
        <f>IF(OR($G377&lt;&gt;"Yes",$I377="",$D377=""),"",IF($D377-$I377&gt;0,$D377-$I377,""))</f>
        <v/>
      </c>
      <c r="K377" s="21">
        <f>IF($J377="","",$H377/$J377*100)</f>
        <v/>
      </c>
      <c r="L377" s="21">
        <f>IF($J377="","",$J377/$H377)</f>
        <v/>
      </c>
      <c r="M377" s="21">
        <f>IF($B377="","",IFERROR(SUMIFS($H$4:$H$1003,$B$4:$B$1003,$B377,$J$4:$J$1003,"&gt;0")/SUMIFS($J$4:$J$1003,$B$4:$B$1003,$B377)*100,""))</f>
        <v/>
      </c>
      <c r="N377" s="23">
        <f>IF(OR($K377="",$M377=""),"",$K377/$M377-1)</f>
        <v/>
      </c>
      <c r="O377" s="24">
        <f>IF($N377="","",IF($N377&gt;0.3,"Very high",IF($N377&gt;0.2,"High","")))</f>
        <v/>
      </c>
    </row>
    <row r="378">
      <c r="A378" s="16" t="n"/>
      <c r="B378" s="17" t="n"/>
      <c r="C378" s="17" t="n"/>
      <c r="D378" s="18" t="n"/>
      <c r="E378" s="19" t="n"/>
      <c r="F378" s="20" t="n"/>
      <c r="G378" s="17" t="n"/>
      <c r="H378" s="21">
        <f>IF(OR($B378="",$E378=""),"",IF($B378&lt;&gt;$B377,$E378,IF($G377="Yes",$E378,N($H377)+$E378)))</f>
        <v/>
      </c>
      <c r="I378" s="22">
        <f>IF($B378="","",IF($B378&lt;&gt;$B377,"",IF($G377="Yes",IF($D377="","",$D377),$I377)))</f>
        <v/>
      </c>
      <c r="J378" s="22">
        <f>IF(OR($G378&lt;&gt;"Yes",$I378="",$D378=""),"",IF($D378-$I378&gt;0,$D378-$I378,""))</f>
        <v/>
      </c>
      <c r="K378" s="21">
        <f>IF($J378="","",$H378/$J378*100)</f>
        <v/>
      </c>
      <c r="L378" s="21">
        <f>IF($J378="","",$J378/$H378)</f>
        <v/>
      </c>
      <c r="M378" s="21">
        <f>IF($B378="","",IFERROR(SUMIFS($H$4:$H$1003,$B$4:$B$1003,$B378,$J$4:$J$1003,"&gt;0")/SUMIFS($J$4:$J$1003,$B$4:$B$1003,$B378)*100,""))</f>
        <v/>
      </c>
      <c r="N378" s="23">
        <f>IF(OR($K378="",$M378=""),"",$K378/$M378-1)</f>
        <v/>
      </c>
      <c r="O378" s="24">
        <f>IF($N378="","",IF($N378&gt;0.3,"Very high",IF($N378&gt;0.2,"High","")))</f>
        <v/>
      </c>
    </row>
    <row r="379">
      <c r="A379" s="16" t="n"/>
      <c r="B379" s="17" t="n"/>
      <c r="C379" s="17" t="n"/>
      <c r="D379" s="18" t="n"/>
      <c r="E379" s="19" t="n"/>
      <c r="F379" s="20" t="n"/>
      <c r="G379" s="17" t="n"/>
      <c r="H379" s="21">
        <f>IF(OR($B379="",$E379=""),"",IF($B379&lt;&gt;$B378,$E379,IF($G378="Yes",$E379,N($H378)+$E379)))</f>
        <v/>
      </c>
      <c r="I379" s="22">
        <f>IF($B379="","",IF($B379&lt;&gt;$B378,"",IF($G378="Yes",IF($D378="","",$D378),$I378)))</f>
        <v/>
      </c>
      <c r="J379" s="22">
        <f>IF(OR($G379&lt;&gt;"Yes",$I379="",$D379=""),"",IF($D379-$I379&gt;0,$D379-$I379,""))</f>
        <v/>
      </c>
      <c r="K379" s="21">
        <f>IF($J379="","",$H379/$J379*100)</f>
        <v/>
      </c>
      <c r="L379" s="21">
        <f>IF($J379="","",$J379/$H379)</f>
        <v/>
      </c>
      <c r="M379" s="21">
        <f>IF($B379="","",IFERROR(SUMIFS($H$4:$H$1003,$B$4:$B$1003,$B379,$J$4:$J$1003,"&gt;0")/SUMIFS($J$4:$J$1003,$B$4:$B$1003,$B379)*100,""))</f>
        <v/>
      </c>
      <c r="N379" s="23">
        <f>IF(OR($K379="",$M379=""),"",$K379/$M379-1)</f>
        <v/>
      </c>
      <c r="O379" s="24">
        <f>IF($N379="","",IF($N379&gt;0.3,"Very high",IF($N379&gt;0.2,"High","")))</f>
        <v/>
      </c>
    </row>
    <row r="380">
      <c r="A380" s="16" t="n"/>
      <c r="B380" s="17" t="n"/>
      <c r="C380" s="17" t="n"/>
      <c r="D380" s="18" t="n"/>
      <c r="E380" s="19" t="n"/>
      <c r="F380" s="20" t="n"/>
      <c r="G380" s="17" t="n"/>
      <c r="H380" s="21">
        <f>IF(OR($B380="",$E380=""),"",IF($B380&lt;&gt;$B379,$E380,IF($G379="Yes",$E380,N($H379)+$E380)))</f>
        <v/>
      </c>
      <c r="I380" s="22">
        <f>IF($B380="","",IF($B380&lt;&gt;$B379,"",IF($G379="Yes",IF($D379="","",$D379),$I379)))</f>
        <v/>
      </c>
      <c r="J380" s="22">
        <f>IF(OR($G380&lt;&gt;"Yes",$I380="",$D380=""),"",IF($D380-$I380&gt;0,$D380-$I380,""))</f>
        <v/>
      </c>
      <c r="K380" s="21">
        <f>IF($J380="","",$H380/$J380*100)</f>
        <v/>
      </c>
      <c r="L380" s="21">
        <f>IF($J380="","",$J380/$H380)</f>
        <v/>
      </c>
      <c r="M380" s="21">
        <f>IF($B380="","",IFERROR(SUMIFS($H$4:$H$1003,$B$4:$B$1003,$B380,$J$4:$J$1003,"&gt;0")/SUMIFS($J$4:$J$1003,$B$4:$B$1003,$B380)*100,""))</f>
        <v/>
      </c>
      <c r="N380" s="23">
        <f>IF(OR($K380="",$M380=""),"",$K380/$M380-1)</f>
        <v/>
      </c>
      <c r="O380" s="24">
        <f>IF($N380="","",IF($N380&gt;0.3,"Very high",IF($N380&gt;0.2,"High","")))</f>
        <v/>
      </c>
    </row>
    <row r="381">
      <c r="A381" s="16" t="n"/>
      <c r="B381" s="17" t="n"/>
      <c r="C381" s="17" t="n"/>
      <c r="D381" s="18" t="n"/>
      <c r="E381" s="19" t="n"/>
      <c r="F381" s="20" t="n"/>
      <c r="G381" s="17" t="n"/>
      <c r="H381" s="21">
        <f>IF(OR($B381="",$E381=""),"",IF($B381&lt;&gt;$B380,$E381,IF($G380="Yes",$E381,N($H380)+$E381)))</f>
        <v/>
      </c>
      <c r="I381" s="22">
        <f>IF($B381="","",IF($B381&lt;&gt;$B380,"",IF($G380="Yes",IF($D380="","",$D380),$I380)))</f>
        <v/>
      </c>
      <c r="J381" s="22">
        <f>IF(OR($G381&lt;&gt;"Yes",$I381="",$D381=""),"",IF($D381-$I381&gt;0,$D381-$I381,""))</f>
        <v/>
      </c>
      <c r="K381" s="21">
        <f>IF($J381="","",$H381/$J381*100)</f>
        <v/>
      </c>
      <c r="L381" s="21">
        <f>IF($J381="","",$J381/$H381)</f>
        <v/>
      </c>
      <c r="M381" s="21">
        <f>IF($B381="","",IFERROR(SUMIFS($H$4:$H$1003,$B$4:$B$1003,$B381,$J$4:$J$1003,"&gt;0")/SUMIFS($J$4:$J$1003,$B$4:$B$1003,$B381)*100,""))</f>
        <v/>
      </c>
      <c r="N381" s="23">
        <f>IF(OR($K381="",$M381=""),"",$K381/$M381-1)</f>
        <v/>
      </c>
      <c r="O381" s="24">
        <f>IF($N381="","",IF($N381&gt;0.3,"Very high",IF($N381&gt;0.2,"High","")))</f>
        <v/>
      </c>
    </row>
    <row r="382">
      <c r="A382" s="16" t="n"/>
      <c r="B382" s="17" t="n"/>
      <c r="C382" s="17" t="n"/>
      <c r="D382" s="18" t="n"/>
      <c r="E382" s="19" t="n"/>
      <c r="F382" s="20" t="n"/>
      <c r="G382" s="17" t="n"/>
      <c r="H382" s="21">
        <f>IF(OR($B382="",$E382=""),"",IF($B382&lt;&gt;$B381,$E382,IF($G381="Yes",$E382,N($H381)+$E382)))</f>
        <v/>
      </c>
      <c r="I382" s="22">
        <f>IF($B382="","",IF($B382&lt;&gt;$B381,"",IF($G381="Yes",IF($D381="","",$D381),$I381)))</f>
        <v/>
      </c>
      <c r="J382" s="22">
        <f>IF(OR($G382&lt;&gt;"Yes",$I382="",$D382=""),"",IF($D382-$I382&gt;0,$D382-$I382,""))</f>
        <v/>
      </c>
      <c r="K382" s="21">
        <f>IF($J382="","",$H382/$J382*100)</f>
        <v/>
      </c>
      <c r="L382" s="21">
        <f>IF($J382="","",$J382/$H382)</f>
        <v/>
      </c>
      <c r="M382" s="21">
        <f>IF($B382="","",IFERROR(SUMIFS($H$4:$H$1003,$B$4:$B$1003,$B382,$J$4:$J$1003,"&gt;0")/SUMIFS($J$4:$J$1003,$B$4:$B$1003,$B382)*100,""))</f>
        <v/>
      </c>
      <c r="N382" s="23">
        <f>IF(OR($K382="",$M382=""),"",$K382/$M382-1)</f>
        <v/>
      </c>
      <c r="O382" s="24">
        <f>IF($N382="","",IF($N382&gt;0.3,"Very high",IF($N382&gt;0.2,"High","")))</f>
        <v/>
      </c>
    </row>
    <row r="383">
      <c r="A383" s="16" t="n"/>
      <c r="B383" s="17" t="n"/>
      <c r="C383" s="17" t="n"/>
      <c r="D383" s="18" t="n"/>
      <c r="E383" s="19" t="n"/>
      <c r="F383" s="20" t="n"/>
      <c r="G383" s="17" t="n"/>
      <c r="H383" s="21">
        <f>IF(OR($B383="",$E383=""),"",IF($B383&lt;&gt;$B382,$E383,IF($G382="Yes",$E383,N($H382)+$E383)))</f>
        <v/>
      </c>
      <c r="I383" s="22">
        <f>IF($B383="","",IF($B383&lt;&gt;$B382,"",IF($G382="Yes",IF($D382="","",$D382),$I382)))</f>
        <v/>
      </c>
      <c r="J383" s="22">
        <f>IF(OR($G383&lt;&gt;"Yes",$I383="",$D383=""),"",IF($D383-$I383&gt;0,$D383-$I383,""))</f>
        <v/>
      </c>
      <c r="K383" s="21">
        <f>IF($J383="","",$H383/$J383*100)</f>
        <v/>
      </c>
      <c r="L383" s="21">
        <f>IF($J383="","",$J383/$H383)</f>
        <v/>
      </c>
      <c r="M383" s="21">
        <f>IF($B383="","",IFERROR(SUMIFS($H$4:$H$1003,$B$4:$B$1003,$B383,$J$4:$J$1003,"&gt;0")/SUMIFS($J$4:$J$1003,$B$4:$B$1003,$B383)*100,""))</f>
        <v/>
      </c>
      <c r="N383" s="23">
        <f>IF(OR($K383="",$M383=""),"",$K383/$M383-1)</f>
        <v/>
      </c>
      <c r="O383" s="24">
        <f>IF($N383="","",IF($N383&gt;0.3,"Very high",IF($N383&gt;0.2,"High","")))</f>
        <v/>
      </c>
    </row>
    <row r="384">
      <c r="A384" s="16" t="n"/>
      <c r="B384" s="17" t="n"/>
      <c r="C384" s="17" t="n"/>
      <c r="D384" s="18" t="n"/>
      <c r="E384" s="19" t="n"/>
      <c r="F384" s="20" t="n"/>
      <c r="G384" s="17" t="n"/>
      <c r="H384" s="21">
        <f>IF(OR($B384="",$E384=""),"",IF($B384&lt;&gt;$B383,$E384,IF($G383="Yes",$E384,N($H383)+$E384)))</f>
        <v/>
      </c>
      <c r="I384" s="22">
        <f>IF($B384="","",IF($B384&lt;&gt;$B383,"",IF($G383="Yes",IF($D383="","",$D383),$I383)))</f>
        <v/>
      </c>
      <c r="J384" s="22">
        <f>IF(OR($G384&lt;&gt;"Yes",$I384="",$D384=""),"",IF($D384-$I384&gt;0,$D384-$I384,""))</f>
        <v/>
      </c>
      <c r="K384" s="21">
        <f>IF($J384="","",$H384/$J384*100)</f>
        <v/>
      </c>
      <c r="L384" s="21">
        <f>IF($J384="","",$J384/$H384)</f>
        <v/>
      </c>
      <c r="M384" s="21">
        <f>IF($B384="","",IFERROR(SUMIFS($H$4:$H$1003,$B$4:$B$1003,$B384,$J$4:$J$1003,"&gt;0")/SUMIFS($J$4:$J$1003,$B$4:$B$1003,$B384)*100,""))</f>
        <v/>
      </c>
      <c r="N384" s="23">
        <f>IF(OR($K384="",$M384=""),"",$K384/$M384-1)</f>
        <v/>
      </c>
      <c r="O384" s="24">
        <f>IF($N384="","",IF($N384&gt;0.3,"Very high",IF($N384&gt;0.2,"High","")))</f>
        <v/>
      </c>
    </row>
    <row r="385">
      <c r="A385" s="16" t="n"/>
      <c r="B385" s="17" t="n"/>
      <c r="C385" s="17" t="n"/>
      <c r="D385" s="18" t="n"/>
      <c r="E385" s="19" t="n"/>
      <c r="F385" s="20" t="n"/>
      <c r="G385" s="17" t="n"/>
      <c r="H385" s="21">
        <f>IF(OR($B385="",$E385=""),"",IF($B385&lt;&gt;$B384,$E385,IF($G384="Yes",$E385,N($H384)+$E385)))</f>
        <v/>
      </c>
      <c r="I385" s="22">
        <f>IF($B385="","",IF($B385&lt;&gt;$B384,"",IF($G384="Yes",IF($D384="","",$D384),$I384)))</f>
        <v/>
      </c>
      <c r="J385" s="22">
        <f>IF(OR($G385&lt;&gt;"Yes",$I385="",$D385=""),"",IF($D385-$I385&gt;0,$D385-$I385,""))</f>
        <v/>
      </c>
      <c r="K385" s="21">
        <f>IF($J385="","",$H385/$J385*100)</f>
        <v/>
      </c>
      <c r="L385" s="21">
        <f>IF($J385="","",$J385/$H385)</f>
        <v/>
      </c>
      <c r="M385" s="21">
        <f>IF($B385="","",IFERROR(SUMIFS($H$4:$H$1003,$B$4:$B$1003,$B385,$J$4:$J$1003,"&gt;0")/SUMIFS($J$4:$J$1003,$B$4:$B$1003,$B385)*100,""))</f>
        <v/>
      </c>
      <c r="N385" s="23">
        <f>IF(OR($K385="",$M385=""),"",$K385/$M385-1)</f>
        <v/>
      </c>
      <c r="O385" s="24">
        <f>IF($N385="","",IF($N385&gt;0.3,"Very high",IF($N385&gt;0.2,"High","")))</f>
        <v/>
      </c>
    </row>
    <row r="386">
      <c r="A386" s="16" t="n"/>
      <c r="B386" s="17" t="n"/>
      <c r="C386" s="17" t="n"/>
      <c r="D386" s="18" t="n"/>
      <c r="E386" s="19" t="n"/>
      <c r="F386" s="20" t="n"/>
      <c r="G386" s="17" t="n"/>
      <c r="H386" s="21">
        <f>IF(OR($B386="",$E386=""),"",IF($B386&lt;&gt;$B385,$E386,IF($G385="Yes",$E386,N($H385)+$E386)))</f>
        <v/>
      </c>
      <c r="I386" s="22">
        <f>IF($B386="","",IF($B386&lt;&gt;$B385,"",IF($G385="Yes",IF($D385="","",$D385),$I385)))</f>
        <v/>
      </c>
      <c r="J386" s="22">
        <f>IF(OR($G386&lt;&gt;"Yes",$I386="",$D386=""),"",IF($D386-$I386&gt;0,$D386-$I386,""))</f>
        <v/>
      </c>
      <c r="K386" s="21">
        <f>IF($J386="","",$H386/$J386*100)</f>
        <v/>
      </c>
      <c r="L386" s="21">
        <f>IF($J386="","",$J386/$H386)</f>
        <v/>
      </c>
      <c r="M386" s="21">
        <f>IF($B386="","",IFERROR(SUMIFS($H$4:$H$1003,$B$4:$B$1003,$B386,$J$4:$J$1003,"&gt;0")/SUMIFS($J$4:$J$1003,$B$4:$B$1003,$B386)*100,""))</f>
        <v/>
      </c>
      <c r="N386" s="23">
        <f>IF(OR($K386="",$M386=""),"",$K386/$M386-1)</f>
        <v/>
      </c>
      <c r="O386" s="24">
        <f>IF($N386="","",IF($N386&gt;0.3,"Very high",IF($N386&gt;0.2,"High","")))</f>
        <v/>
      </c>
    </row>
    <row r="387">
      <c r="A387" s="16" t="n"/>
      <c r="B387" s="17" t="n"/>
      <c r="C387" s="17" t="n"/>
      <c r="D387" s="18" t="n"/>
      <c r="E387" s="19" t="n"/>
      <c r="F387" s="20" t="n"/>
      <c r="G387" s="17" t="n"/>
      <c r="H387" s="21">
        <f>IF(OR($B387="",$E387=""),"",IF($B387&lt;&gt;$B386,$E387,IF($G386="Yes",$E387,N($H386)+$E387)))</f>
        <v/>
      </c>
      <c r="I387" s="22">
        <f>IF($B387="","",IF($B387&lt;&gt;$B386,"",IF($G386="Yes",IF($D386="","",$D386),$I386)))</f>
        <v/>
      </c>
      <c r="J387" s="22">
        <f>IF(OR($G387&lt;&gt;"Yes",$I387="",$D387=""),"",IF($D387-$I387&gt;0,$D387-$I387,""))</f>
        <v/>
      </c>
      <c r="K387" s="21">
        <f>IF($J387="","",$H387/$J387*100)</f>
        <v/>
      </c>
      <c r="L387" s="21">
        <f>IF($J387="","",$J387/$H387)</f>
        <v/>
      </c>
      <c r="M387" s="21">
        <f>IF($B387="","",IFERROR(SUMIFS($H$4:$H$1003,$B$4:$B$1003,$B387,$J$4:$J$1003,"&gt;0")/SUMIFS($J$4:$J$1003,$B$4:$B$1003,$B387)*100,""))</f>
        <v/>
      </c>
      <c r="N387" s="23">
        <f>IF(OR($K387="",$M387=""),"",$K387/$M387-1)</f>
        <v/>
      </c>
      <c r="O387" s="24">
        <f>IF($N387="","",IF($N387&gt;0.3,"Very high",IF($N387&gt;0.2,"High","")))</f>
        <v/>
      </c>
    </row>
    <row r="388">
      <c r="A388" s="16" t="n"/>
      <c r="B388" s="17" t="n"/>
      <c r="C388" s="17" t="n"/>
      <c r="D388" s="18" t="n"/>
      <c r="E388" s="19" t="n"/>
      <c r="F388" s="20" t="n"/>
      <c r="G388" s="17" t="n"/>
      <c r="H388" s="21">
        <f>IF(OR($B388="",$E388=""),"",IF($B388&lt;&gt;$B387,$E388,IF($G387="Yes",$E388,N($H387)+$E388)))</f>
        <v/>
      </c>
      <c r="I388" s="22">
        <f>IF($B388="","",IF($B388&lt;&gt;$B387,"",IF($G387="Yes",IF($D387="","",$D387),$I387)))</f>
        <v/>
      </c>
      <c r="J388" s="22">
        <f>IF(OR($G388&lt;&gt;"Yes",$I388="",$D388=""),"",IF($D388-$I388&gt;0,$D388-$I388,""))</f>
        <v/>
      </c>
      <c r="K388" s="21">
        <f>IF($J388="","",$H388/$J388*100)</f>
        <v/>
      </c>
      <c r="L388" s="21">
        <f>IF($J388="","",$J388/$H388)</f>
        <v/>
      </c>
      <c r="M388" s="21">
        <f>IF($B388="","",IFERROR(SUMIFS($H$4:$H$1003,$B$4:$B$1003,$B388,$J$4:$J$1003,"&gt;0")/SUMIFS($J$4:$J$1003,$B$4:$B$1003,$B388)*100,""))</f>
        <v/>
      </c>
      <c r="N388" s="23">
        <f>IF(OR($K388="",$M388=""),"",$K388/$M388-1)</f>
        <v/>
      </c>
      <c r="O388" s="24">
        <f>IF($N388="","",IF($N388&gt;0.3,"Very high",IF($N388&gt;0.2,"High","")))</f>
        <v/>
      </c>
    </row>
    <row r="389">
      <c r="A389" s="16" t="n"/>
      <c r="B389" s="17" t="n"/>
      <c r="C389" s="17" t="n"/>
      <c r="D389" s="18" t="n"/>
      <c r="E389" s="19" t="n"/>
      <c r="F389" s="20" t="n"/>
      <c r="G389" s="17" t="n"/>
      <c r="H389" s="21">
        <f>IF(OR($B389="",$E389=""),"",IF($B389&lt;&gt;$B388,$E389,IF($G388="Yes",$E389,N($H388)+$E389)))</f>
        <v/>
      </c>
      <c r="I389" s="22">
        <f>IF($B389="","",IF($B389&lt;&gt;$B388,"",IF($G388="Yes",IF($D388="","",$D388),$I388)))</f>
        <v/>
      </c>
      <c r="J389" s="22">
        <f>IF(OR($G389&lt;&gt;"Yes",$I389="",$D389=""),"",IF($D389-$I389&gt;0,$D389-$I389,""))</f>
        <v/>
      </c>
      <c r="K389" s="21">
        <f>IF($J389="","",$H389/$J389*100)</f>
        <v/>
      </c>
      <c r="L389" s="21">
        <f>IF($J389="","",$J389/$H389)</f>
        <v/>
      </c>
      <c r="M389" s="21">
        <f>IF($B389="","",IFERROR(SUMIFS($H$4:$H$1003,$B$4:$B$1003,$B389,$J$4:$J$1003,"&gt;0")/SUMIFS($J$4:$J$1003,$B$4:$B$1003,$B389)*100,""))</f>
        <v/>
      </c>
      <c r="N389" s="23">
        <f>IF(OR($K389="",$M389=""),"",$K389/$M389-1)</f>
        <v/>
      </c>
      <c r="O389" s="24">
        <f>IF($N389="","",IF($N389&gt;0.3,"Very high",IF($N389&gt;0.2,"High","")))</f>
        <v/>
      </c>
    </row>
    <row r="390">
      <c r="A390" s="16" t="n"/>
      <c r="B390" s="17" t="n"/>
      <c r="C390" s="17" t="n"/>
      <c r="D390" s="18" t="n"/>
      <c r="E390" s="19" t="n"/>
      <c r="F390" s="20" t="n"/>
      <c r="G390" s="17" t="n"/>
      <c r="H390" s="21">
        <f>IF(OR($B390="",$E390=""),"",IF($B390&lt;&gt;$B389,$E390,IF($G389="Yes",$E390,N($H389)+$E390)))</f>
        <v/>
      </c>
      <c r="I390" s="22">
        <f>IF($B390="","",IF($B390&lt;&gt;$B389,"",IF($G389="Yes",IF($D389="","",$D389),$I389)))</f>
        <v/>
      </c>
      <c r="J390" s="22">
        <f>IF(OR($G390&lt;&gt;"Yes",$I390="",$D390=""),"",IF($D390-$I390&gt;0,$D390-$I390,""))</f>
        <v/>
      </c>
      <c r="K390" s="21">
        <f>IF($J390="","",$H390/$J390*100)</f>
        <v/>
      </c>
      <c r="L390" s="21">
        <f>IF($J390="","",$J390/$H390)</f>
        <v/>
      </c>
      <c r="M390" s="21">
        <f>IF($B390="","",IFERROR(SUMIFS($H$4:$H$1003,$B$4:$B$1003,$B390,$J$4:$J$1003,"&gt;0")/SUMIFS($J$4:$J$1003,$B$4:$B$1003,$B390)*100,""))</f>
        <v/>
      </c>
      <c r="N390" s="23">
        <f>IF(OR($K390="",$M390=""),"",$K390/$M390-1)</f>
        <v/>
      </c>
      <c r="O390" s="24">
        <f>IF($N390="","",IF($N390&gt;0.3,"Very high",IF($N390&gt;0.2,"High","")))</f>
        <v/>
      </c>
    </row>
    <row r="391">
      <c r="A391" s="16" t="n"/>
      <c r="B391" s="17" t="n"/>
      <c r="C391" s="17" t="n"/>
      <c r="D391" s="18" t="n"/>
      <c r="E391" s="19" t="n"/>
      <c r="F391" s="20" t="n"/>
      <c r="G391" s="17" t="n"/>
      <c r="H391" s="21">
        <f>IF(OR($B391="",$E391=""),"",IF($B391&lt;&gt;$B390,$E391,IF($G390="Yes",$E391,N($H390)+$E391)))</f>
        <v/>
      </c>
      <c r="I391" s="22">
        <f>IF($B391="","",IF($B391&lt;&gt;$B390,"",IF($G390="Yes",IF($D390="","",$D390),$I390)))</f>
        <v/>
      </c>
      <c r="J391" s="22">
        <f>IF(OR($G391&lt;&gt;"Yes",$I391="",$D391=""),"",IF($D391-$I391&gt;0,$D391-$I391,""))</f>
        <v/>
      </c>
      <c r="K391" s="21">
        <f>IF($J391="","",$H391/$J391*100)</f>
        <v/>
      </c>
      <c r="L391" s="21">
        <f>IF($J391="","",$J391/$H391)</f>
        <v/>
      </c>
      <c r="M391" s="21">
        <f>IF($B391="","",IFERROR(SUMIFS($H$4:$H$1003,$B$4:$B$1003,$B391,$J$4:$J$1003,"&gt;0")/SUMIFS($J$4:$J$1003,$B$4:$B$1003,$B391)*100,""))</f>
        <v/>
      </c>
      <c r="N391" s="23">
        <f>IF(OR($K391="",$M391=""),"",$K391/$M391-1)</f>
        <v/>
      </c>
      <c r="O391" s="24">
        <f>IF($N391="","",IF($N391&gt;0.3,"Very high",IF($N391&gt;0.2,"High","")))</f>
        <v/>
      </c>
    </row>
    <row r="392">
      <c r="A392" s="16" t="n"/>
      <c r="B392" s="17" t="n"/>
      <c r="C392" s="17" t="n"/>
      <c r="D392" s="18" t="n"/>
      <c r="E392" s="19" t="n"/>
      <c r="F392" s="20" t="n"/>
      <c r="G392" s="17" t="n"/>
      <c r="H392" s="21">
        <f>IF(OR($B392="",$E392=""),"",IF($B392&lt;&gt;$B391,$E392,IF($G391="Yes",$E392,N($H391)+$E392)))</f>
        <v/>
      </c>
      <c r="I392" s="22">
        <f>IF($B392="","",IF($B392&lt;&gt;$B391,"",IF($G391="Yes",IF($D391="","",$D391),$I391)))</f>
        <v/>
      </c>
      <c r="J392" s="22">
        <f>IF(OR($G392&lt;&gt;"Yes",$I392="",$D392=""),"",IF($D392-$I392&gt;0,$D392-$I392,""))</f>
        <v/>
      </c>
      <c r="K392" s="21">
        <f>IF($J392="","",$H392/$J392*100)</f>
        <v/>
      </c>
      <c r="L392" s="21">
        <f>IF($J392="","",$J392/$H392)</f>
        <v/>
      </c>
      <c r="M392" s="21">
        <f>IF($B392="","",IFERROR(SUMIFS($H$4:$H$1003,$B$4:$B$1003,$B392,$J$4:$J$1003,"&gt;0")/SUMIFS($J$4:$J$1003,$B$4:$B$1003,$B392)*100,""))</f>
        <v/>
      </c>
      <c r="N392" s="23">
        <f>IF(OR($K392="",$M392=""),"",$K392/$M392-1)</f>
        <v/>
      </c>
      <c r="O392" s="24">
        <f>IF($N392="","",IF($N392&gt;0.3,"Very high",IF($N392&gt;0.2,"High","")))</f>
        <v/>
      </c>
    </row>
    <row r="393">
      <c r="A393" s="16" t="n"/>
      <c r="B393" s="17" t="n"/>
      <c r="C393" s="17" t="n"/>
      <c r="D393" s="18" t="n"/>
      <c r="E393" s="19" t="n"/>
      <c r="F393" s="20" t="n"/>
      <c r="G393" s="17" t="n"/>
      <c r="H393" s="21">
        <f>IF(OR($B393="",$E393=""),"",IF($B393&lt;&gt;$B392,$E393,IF($G392="Yes",$E393,N($H392)+$E393)))</f>
        <v/>
      </c>
      <c r="I393" s="22">
        <f>IF($B393="","",IF($B393&lt;&gt;$B392,"",IF($G392="Yes",IF($D392="","",$D392),$I392)))</f>
        <v/>
      </c>
      <c r="J393" s="22">
        <f>IF(OR($G393&lt;&gt;"Yes",$I393="",$D393=""),"",IF($D393-$I393&gt;0,$D393-$I393,""))</f>
        <v/>
      </c>
      <c r="K393" s="21">
        <f>IF($J393="","",$H393/$J393*100)</f>
        <v/>
      </c>
      <c r="L393" s="21">
        <f>IF($J393="","",$J393/$H393)</f>
        <v/>
      </c>
      <c r="M393" s="21">
        <f>IF($B393="","",IFERROR(SUMIFS($H$4:$H$1003,$B$4:$B$1003,$B393,$J$4:$J$1003,"&gt;0")/SUMIFS($J$4:$J$1003,$B$4:$B$1003,$B393)*100,""))</f>
        <v/>
      </c>
      <c r="N393" s="23">
        <f>IF(OR($K393="",$M393=""),"",$K393/$M393-1)</f>
        <v/>
      </c>
      <c r="O393" s="24">
        <f>IF($N393="","",IF($N393&gt;0.3,"Very high",IF($N393&gt;0.2,"High","")))</f>
        <v/>
      </c>
    </row>
    <row r="394">
      <c r="A394" s="16" t="n"/>
      <c r="B394" s="17" t="n"/>
      <c r="C394" s="17" t="n"/>
      <c r="D394" s="18" t="n"/>
      <c r="E394" s="19" t="n"/>
      <c r="F394" s="20" t="n"/>
      <c r="G394" s="17" t="n"/>
      <c r="H394" s="21">
        <f>IF(OR($B394="",$E394=""),"",IF($B394&lt;&gt;$B393,$E394,IF($G393="Yes",$E394,N($H393)+$E394)))</f>
        <v/>
      </c>
      <c r="I394" s="22">
        <f>IF($B394="","",IF($B394&lt;&gt;$B393,"",IF($G393="Yes",IF($D393="","",$D393),$I393)))</f>
        <v/>
      </c>
      <c r="J394" s="22">
        <f>IF(OR($G394&lt;&gt;"Yes",$I394="",$D394=""),"",IF($D394-$I394&gt;0,$D394-$I394,""))</f>
        <v/>
      </c>
      <c r="K394" s="21">
        <f>IF($J394="","",$H394/$J394*100)</f>
        <v/>
      </c>
      <c r="L394" s="21">
        <f>IF($J394="","",$J394/$H394)</f>
        <v/>
      </c>
      <c r="M394" s="21">
        <f>IF($B394="","",IFERROR(SUMIFS($H$4:$H$1003,$B$4:$B$1003,$B394,$J$4:$J$1003,"&gt;0")/SUMIFS($J$4:$J$1003,$B$4:$B$1003,$B394)*100,""))</f>
        <v/>
      </c>
      <c r="N394" s="23">
        <f>IF(OR($K394="",$M394=""),"",$K394/$M394-1)</f>
        <v/>
      </c>
      <c r="O394" s="24">
        <f>IF($N394="","",IF($N394&gt;0.3,"Very high",IF($N394&gt;0.2,"High","")))</f>
        <v/>
      </c>
    </row>
    <row r="395">
      <c r="A395" s="16" t="n"/>
      <c r="B395" s="17" t="n"/>
      <c r="C395" s="17" t="n"/>
      <c r="D395" s="18" t="n"/>
      <c r="E395" s="19" t="n"/>
      <c r="F395" s="20" t="n"/>
      <c r="G395" s="17" t="n"/>
      <c r="H395" s="21">
        <f>IF(OR($B395="",$E395=""),"",IF($B395&lt;&gt;$B394,$E395,IF($G394="Yes",$E395,N($H394)+$E395)))</f>
        <v/>
      </c>
      <c r="I395" s="22">
        <f>IF($B395="","",IF($B395&lt;&gt;$B394,"",IF($G394="Yes",IF($D394="","",$D394),$I394)))</f>
        <v/>
      </c>
      <c r="J395" s="22">
        <f>IF(OR($G395&lt;&gt;"Yes",$I395="",$D395=""),"",IF($D395-$I395&gt;0,$D395-$I395,""))</f>
        <v/>
      </c>
      <c r="K395" s="21">
        <f>IF($J395="","",$H395/$J395*100)</f>
        <v/>
      </c>
      <c r="L395" s="21">
        <f>IF($J395="","",$J395/$H395)</f>
        <v/>
      </c>
      <c r="M395" s="21">
        <f>IF($B395="","",IFERROR(SUMIFS($H$4:$H$1003,$B$4:$B$1003,$B395,$J$4:$J$1003,"&gt;0")/SUMIFS($J$4:$J$1003,$B$4:$B$1003,$B395)*100,""))</f>
        <v/>
      </c>
      <c r="N395" s="23">
        <f>IF(OR($K395="",$M395=""),"",$K395/$M395-1)</f>
        <v/>
      </c>
      <c r="O395" s="24">
        <f>IF($N395="","",IF($N395&gt;0.3,"Very high",IF($N395&gt;0.2,"High","")))</f>
        <v/>
      </c>
    </row>
    <row r="396">
      <c r="A396" s="16" t="n"/>
      <c r="B396" s="17" t="n"/>
      <c r="C396" s="17" t="n"/>
      <c r="D396" s="18" t="n"/>
      <c r="E396" s="19" t="n"/>
      <c r="F396" s="20" t="n"/>
      <c r="G396" s="17" t="n"/>
      <c r="H396" s="21">
        <f>IF(OR($B396="",$E396=""),"",IF($B396&lt;&gt;$B395,$E396,IF($G395="Yes",$E396,N($H395)+$E396)))</f>
        <v/>
      </c>
      <c r="I396" s="22">
        <f>IF($B396="","",IF($B396&lt;&gt;$B395,"",IF($G395="Yes",IF($D395="","",$D395),$I395)))</f>
        <v/>
      </c>
      <c r="J396" s="22">
        <f>IF(OR($G396&lt;&gt;"Yes",$I396="",$D396=""),"",IF($D396-$I396&gt;0,$D396-$I396,""))</f>
        <v/>
      </c>
      <c r="K396" s="21">
        <f>IF($J396="","",$H396/$J396*100)</f>
        <v/>
      </c>
      <c r="L396" s="21">
        <f>IF($J396="","",$J396/$H396)</f>
        <v/>
      </c>
      <c r="M396" s="21">
        <f>IF($B396="","",IFERROR(SUMIFS($H$4:$H$1003,$B$4:$B$1003,$B396,$J$4:$J$1003,"&gt;0")/SUMIFS($J$4:$J$1003,$B$4:$B$1003,$B396)*100,""))</f>
        <v/>
      </c>
      <c r="N396" s="23">
        <f>IF(OR($K396="",$M396=""),"",$K396/$M396-1)</f>
        <v/>
      </c>
      <c r="O396" s="24">
        <f>IF($N396="","",IF($N396&gt;0.3,"Very high",IF($N396&gt;0.2,"High","")))</f>
        <v/>
      </c>
    </row>
    <row r="397">
      <c r="A397" s="16" t="n"/>
      <c r="B397" s="17" t="n"/>
      <c r="C397" s="17" t="n"/>
      <c r="D397" s="18" t="n"/>
      <c r="E397" s="19" t="n"/>
      <c r="F397" s="20" t="n"/>
      <c r="G397" s="17" t="n"/>
      <c r="H397" s="21">
        <f>IF(OR($B397="",$E397=""),"",IF($B397&lt;&gt;$B396,$E397,IF($G396="Yes",$E397,N($H396)+$E397)))</f>
        <v/>
      </c>
      <c r="I397" s="22">
        <f>IF($B397="","",IF($B397&lt;&gt;$B396,"",IF($G396="Yes",IF($D396="","",$D396),$I396)))</f>
        <v/>
      </c>
      <c r="J397" s="22">
        <f>IF(OR($G397&lt;&gt;"Yes",$I397="",$D397=""),"",IF($D397-$I397&gt;0,$D397-$I397,""))</f>
        <v/>
      </c>
      <c r="K397" s="21">
        <f>IF($J397="","",$H397/$J397*100)</f>
        <v/>
      </c>
      <c r="L397" s="21">
        <f>IF($J397="","",$J397/$H397)</f>
        <v/>
      </c>
      <c r="M397" s="21">
        <f>IF($B397="","",IFERROR(SUMIFS($H$4:$H$1003,$B$4:$B$1003,$B397,$J$4:$J$1003,"&gt;0")/SUMIFS($J$4:$J$1003,$B$4:$B$1003,$B397)*100,""))</f>
        <v/>
      </c>
      <c r="N397" s="23">
        <f>IF(OR($K397="",$M397=""),"",$K397/$M397-1)</f>
        <v/>
      </c>
      <c r="O397" s="24">
        <f>IF($N397="","",IF($N397&gt;0.3,"Very high",IF($N397&gt;0.2,"High","")))</f>
        <v/>
      </c>
    </row>
    <row r="398">
      <c r="A398" s="16" t="n"/>
      <c r="B398" s="17" t="n"/>
      <c r="C398" s="17" t="n"/>
      <c r="D398" s="18" t="n"/>
      <c r="E398" s="19" t="n"/>
      <c r="F398" s="20" t="n"/>
      <c r="G398" s="17" t="n"/>
      <c r="H398" s="21">
        <f>IF(OR($B398="",$E398=""),"",IF($B398&lt;&gt;$B397,$E398,IF($G397="Yes",$E398,N($H397)+$E398)))</f>
        <v/>
      </c>
      <c r="I398" s="22">
        <f>IF($B398="","",IF($B398&lt;&gt;$B397,"",IF($G397="Yes",IF($D397="","",$D397),$I397)))</f>
        <v/>
      </c>
      <c r="J398" s="22">
        <f>IF(OR($G398&lt;&gt;"Yes",$I398="",$D398=""),"",IF($D398-$I398&gt;0,$D398-$I398,""))</f>
        <v/>
      </c>
      <c r="K398" s="21">
        <f>IF($J398="","",$H398/$J398*100)</f>
        <v/>
      </c>
      <c r="L398" s="21">
        <f>IF($J398="","",$J398/$H398)</f>
        <v/>
      </c>
      <c r="M398" s="21">
        <f>IF($B398="","",IFERROR(SUMIFS($H$4:$H$1003,$B$4:$B$1003,$B398,$J$4:$J$1003,"&gt;0")/SUMIFS($J$4:$J$1003,$B$4:$B$1003,$B398)*100,""))</f>
        <v/>
      </c>
      <c r="N398" s="23">
        <f>IF(OR($K398="",$M398=""),"",$K398/$M398-1)</f>
        <v/>
      </c>
      <c r="O398" s="24">
        <f>IF($N398="","",IF($N398&gt;0.3,"Very high",IF($N398&gt;0.2,"High","")))</f>
        <v/>
      </c>
    </row>
    <row r="399">
      <c r="A399" s="16" t="n"/>
      <c r="B399" s="17" t="n"/>
      <c r="C399" s="17" t="n"/>
      <c r="D399" s="18" t="n"/>
      <c r="E399" s="19" t="n"/>
      <c r="F399" s="20" t="n"/>
      <c r="G399" s="17" t="n"/>
      <c r="H399" s="21">
        <f>IF(OR($B399="",$E399=""),"",IF($B399&lt;&gt;$B398,$E399,IF($G398="Yes",$E399,N($H398)+$E399)))</f>
        <v/>
      </c>
      <c r="I399" s="22">
        <f>IF($B399="","",IF($B399&lt;&gt;$B398,"",IF($G398="Yes",IF($D398="","",$D398),$I398)))</f>
        <v/>
      </c>
      <c r="J399" s="22">
        <f>IF(OR($G399&lt;&gt;"Yes",$I399="",$D399=""),"",IF($D399-$I399&gt;0,$D399-$I399,""))</f>
        <v/>
      </c>
      <c r="K399" s="21">
        <f>IF($J399="","",$H399/$J399*100)</f>
        <v/>
      </c>
      <c r="L399" s="21">
        <f>IF($J399="","",$J399/$H399)</f>
        <v/>
      </c>
      <c r="M399" s="21">
        <f>IF($B399="","",IFERROR(SUMIFS($H$4:$H$1003,$B$4:$B$1003,$B399,$J$4:$J$1003,"&gt;0")/SUMIFS($J$4:$J$1003,$B$4:$B$1003,$B399)*100,""))</f>
        <v/>
      </c>
      <c r="N399" s="23">
        <f>IF(OR($K399="",$M399=""),"",$K399/$M399-1)</f>
        <v/>
      </c>
      <c r="O399" s="24">
        <f>IF($N399="","",IF($N399&gt;0.3,"Very high",IF($N399&gt;0.2,"High","")))</f>
        <v/>
      </c>
    </row>
    <row r="400">
      <c r="A400" s="16" t="n"/>
      <c r="B400" s="17" t="n"/>
      <c r="C400" s="17" t="n"/>
      <c r="D400" s="18" t="n"/>
      <c r="E400" s="19" t="n"/>
      <c r="F400" s="20" t="n"/>
      <c r="G400" s="17" t="n"/>
      <c r="H400" s="21">
        <f>IF(OR($B400="",$E400=""),"",IF($B400&lt;&gt;$B399,$E400,IF($G399="Yes",$E400,N($H399)+$E400)))</f>
        <v/>
      </c>
      <c r="I400" s="22">
        <f>IF($B400="","",IF($B400&lt;&gt;$B399,"",IF($G399="Yes",IF($D399="","",$D399),$I399)))</f>
        <v/>
      </c>
      <c r="J400" s="22">
        <f>IF(OR($G400&lt;&gt;"Yes",$I400="",$D400=""),"",IF($D400-$I400&gt;0,$D400-$I400,""))</f>
        <v/>
      </c>
      <c r="K400" s="21">
        <f>IF($J400="","",$H400/$J400*100)</f>
        <v/>
      </c>
      <c r="L400" s="21">
        <f>IF($J400="","",$J400/$H400)</f>
        <v/>
      </c>
      <c r="M400" s="21">
        <f>IF($B400="","",IFERROR(SUMIFS($H$4:$H$1003,$B$4:$B$1003,$B400,$J$4:$J$1003,"&gt;0")/SUMIFS($J$4:$J$1003,$B$4:$B$1003,$B400)*100,""))</f>
        <v/>
      </c>
      <c r="N400" s="23">
        <f>IF(OR($K400="",$M400=""),"",$K400/$M400-1)</f>
        <v/>
      </c>
      <c r="O400" s="24">
        <f>IF($N400="","",IF($N400&gt;0.3,"Very high",IF($N400&gt;0.2,"High","")))</f>
        <v/>
      </c>
    </row>
    <row r="401">
      <c r="A401" s="16" t="n"/>
      <c r="B401" s="17" t="n"/>
      <c r="C401" s="17" t="n"/>
      <c r="D401" s="18" t="n"/>
      <c r="E401" s="19" t="n"/>
      <c r="F401" s="20" t="n"/>
      <c r="G401" s="17" t="n"/>
      <c r="H401" s="21">
        <f>IF(OR($B401="",$E401=""),"",IF($B401&lt;&gt;$B400,$E401,IF($G400="Yes",$E401,N($H400)+$E401)))</f>
        <v/>
      </c>
      <c r="I401" s="22">
        <f>IF($B401="","",IF($B401&lt;&gt;$B400,"",IF($G400="Yes",IF($D400="","",$D400),$I400)))</f>
        <v/>
      </c>
      <c r="J401" s="22">
        <f>IF(OR($G401&lt;&gt;"Yes",$I401="",$D401=""),"",IF($D401-$I401&gt;0,$D401-$I401,""))</f>
        <v/>
      </c>
      <c r="K401" s="21">
        <f>IF($J401="","",$H401/$J401*100)</f>
        <v/>
      </c>
      <c r="L401" s="21">
        <f>IF($J401="","",$J401/$H401)</f>
        <v/>
      </c>
      <c r="M401" s="21">
        <f>IF($B401="","",IFERROR(SUMIFS($H$4:$H$1003,$B$4:$B$1003,$B401,$J$4:$J$1003,"&gt;0")/SUMIFS($J$4:$J$1003,$B$4:$B$1003,$B401)*100,""))</f>
        <v/>
      </c>
      <c r="N401" s="23">
        <f>IF(OR($K401="",$M401=""),"",$K401/$M401-1)</f>
        <v/>
      </c>
      <c r="O401" s="24">
        <f>IF($N401="","",IF($N401&gt;0.3,"Very high",IF($N401&gt;0.2,"High","")))</f>
        <v/>
      </c>
    </row>
    <row r="402">
      <c r="A402" s="16" t="n"/>
      <c r="B402" s="17" t="n"/>
      <c r="C402" s="17" t="n"/>
      <c r="D402" s="18" t="n"/>
      <c r="E402" s="19" t="n"/>
      <c r="F402" s="20" t="n"/>
      <c r="G402" s="17" t="n"/>
      <c r="H402" s="21">
        <f>IF(OR($B402="",$E402=""),"",IF($B402&lt;&gt;$B401,$E402,IF($G401="Yes",$E402,N($H401)+$E402)))</f>
        <v/>
      </c>
      <c r="I402" s="22">
        <f>IF($B402="","",IF($B402&lt;&gt;$B401,"",IF($G401="Yes",IF($D401="","",$D401),$I401)))</f>
        <v/>
      </c>
      <c r="J402" s="22">
        <f>IF(OR($G402&lt;&gt;"Yes",$I402="",$D402=""),"",IF($D402-$I402&gt;0,$D402-$I402,""))</f>
        <v/>
      </c>
      <c r="K402" s="21">
        <f>IF($J402="","",$H402/$J402*100)</f>
        <v/>
      </c>
      <c r="L402" s="21">
        <f>IF($J402="","",$J402/$H402)</f>
        <v/>
      </c>
      <c r="M402" s="21">
        <f>IF($B402="","",IFERROR(SUMIFS($H$4:$H$1003,$B$4:$B$1003,$B402,$J$4:$J$1003,"&gt;0")/SUMIFS($J$4:$J$1003,$B$4:$B$1003,$B402)*100,""))</f>
        <v/>
      </c>
      <c r="N402" s="23">
        <f>IF(OR($K402="",$M402=""),"",$K402/$M402-1)</f>
        <v/>
      </c>
      <c r="O402" s="24">
        <f>IF($N402="","",IF($N402&gt;0.3,"Very high",IF($N402&gt;0.2,"High","")))</f>
        <v/>
      </c>
    </row>
    <row r="403">
      <c r="A403" s="16" t="n"/>
      <c r="B403" s="17" t="n"/>
      <c r="C403" s="17" t="n"/>
      <c r="D403" s="18" t="n"/>
      <c r="E403" s="19" t="n"/>
      <c r="F403" s="20" t="n"/>
      <c r="G403" s="17" t="n"/>
      <c r="H403" s="21">
        <f>IF(OR($B403="",$E403=""),"",IF($B403&lt;&gt;$B402,$E403,IF($G402="Yes",$E403,N($H402)+$E403)))</f>
        <v/>
      </c>
      <c r="I403" s="22">
        <f>IF($B403="","",IF($B403&lt;&gt;$B402,"",IF($G402="Yes",IF($D402="","",$D402),$I402)))</f>
        <v/>
      </c>
      <c r="J403" s="22">
        <f>IF(OR($G403&lt;&gt;"Yes",$I403="",$D403=""),"",IF($D403-$I403&gt;0,$D403-$I403,""))</f>
        <v/>
      </c>
      <c r="K403" s="21">
        <f>IF($J403="","",$H403/$J403*100)</f>
        <v/>
      </c>
      <c r="L403" s="21">
        <f>IF($J403="","",$J403/$H403)</f>
        <v/>
      </c>
      <c r="M403" s="21">
        <f>IF($B403="","",IFERROR(SUMIFS($H$4:$H$1003,$B$4:$B$1003,$B403,$J$4:$J$1003,"&gt;0")/SUMIFS($J$4:$J$1003,$B$4:$B$1003,$B403)*100,""))</f>
        <v/>
      </c>
      <c r="N403" s="23">
        <f>IF(OR($K403="",$M403=""),"",$K403/$M403-1)</f>
        <v/>
      </c>
      <c r="O403" s="24">
        <f>IF($N403="","",IF($N403&gt;0.3,"Very high",IF($N403&gt;0.2,"High","")))</f>
        <v/>
      </c>
    </row>
    <row r="404">
      <c r="A404" s="16" t="n"/>
      <c r="B404" s="17" t="n"/>
      <c r="C404" s="17" t="n"/>
      <c r="D404" s="18" t="n"/>
      <c r="E404" s="19" t="n"/>
      <c r="F404" s="20" t="n"/>
      <c r="G404" s="17" t="n"/>
      <c r="H404" s="21">
        <f>IF(OR($B404="",$E404=""),"",IF($B404&lt;&gt;$B403,$E404,IF($G403="Yes",$E404,N($H403)+$E404)))</f>
        <v/>
      </c>
      <c r="I404" s="22">
        <f>IF($B404="","",IF($B404&lt;&gt;$B403,"",IF($G403="Yes",IF($D403="","",$D403),$I403)))</f>
        <v/>
      </c>
      <c r="J404" s="22">
        <f>IF(OR($G404&lt;&gt;"Yes",$I404="",$D404=""),"",IF($D404-$I404&gt;0,$D404-$I404,""))</f>
        <v/>
      </c>
      <c r="K404" s="21">
        <f>IF($J404="","",$H404/$J404*100)</f>
        <v/>
      </c>
      <c r="L404" s="21">
        <f>IF($J404="","",$J404/$H404)</f>
        <v/>
      </c>
      <c r="M404" s="21">
        <f>IF($B404="","",IFERROR(SUMIFS($H$4:$H$1003,$B$4:$B$1003,$B404,$J$4:$J$1003,"&gt;0")/SUMIFS($J$4:$J$1003,$B$4:$B$1003,$B404)*100,""))</f>
        <v/>
      </c>
      <c r="N404" s="23">
        <f>IF(OR($K404="",$M404=""),"",$K404/$M404-1)</f>
        <v/>
      </c>
      <c r="O404" s="24">
        <f>IF($N404="","",IF($N404&gt;0.3,"Very high",IF($N404&gt;0.2,"High","")))</f>
        <v/>
      </c>
    </row>
    <row r="405">
      <c r="A405" s="16" t="n"/>
      <c r="B405" s="17" t="n"/>
      <c r="C405" s="17" t="n"/>
      <c r="D405" s="18" t="n"/>
      <c r="E405" s="19" t="n"/>
      <c r="F405" s="20" t="n"/>
      <c r="G405" s="17" t="n"/>
      <c r="H405" s="21">
        <f>IF(OR($B405="",$E405=""),"",IF($B405&lt;&gt;$B404,$E405,IF($G404="Yes",$E405,N($H404)+$E405)))</f>
        <v/>
      </c>
      <c r="I405" s="22">
        <f>IF($B405="","",IF($B405&lt;&gt;$B404,"",IF($G404="Yes",IF($D404="","",$D404),$I404)))</f>
        <v/>
      </c>
      <c r="J405" s="22">
        <f>IF(OR($G405&lt;&gt;"Yes",$I405="",$D405=""),"",IF($D405-$I405&gt;0,$D405-$I405,""))</f>
        <v/>
      </c>
      <c r="K405" s="21">
        <f>IF($J405="","",$H405/$J405*100)</f>
        <v/>
      </c>
      <c r="L405" s="21">
        <f>IF($J405="","",$J405/$H405)</f>
        <v/>
      </c>
      <c r="M405" s="21">
        <f>IF($B405="","",IFERROR(SUMIFS($H$4:$H$1003,$B$4:$B$1003,$B405,$J$4:$J$1003,"&gt;0")/SUMIFS($J$4:$J$1003,$B$4:$B$1003,$B405)*100,""))</f>
        <v/>
      </c>
      <c r="N405" s="23">
        <f>IF(OR($K405="",$M405=""),"",$K405/$M405-1)</f>
        <v/>
      </c>
      <c r="O405" s="24">
        <f>IF($N405="","",IF($N405&gt;0.3,"Very high",IF($N405&gt;0.2,"High","")))</f>
        <v/>
      </c>
    </row>
    <row r="406">
      <c r="A406" s="16" t="n"/>
      <c r="B406" s="17" t="n"/>
      <c r="C406" s="17" t="n"/>
      <c r="D406" s="18" t="n"/>
      <c r="E406" s="19" t="n"/>
      <c r="F406" s="20" t="n"/>
      <c r="G406" s="17" t="n"/>
      <c r="H406" s="21">
        <f>IF(OR($B406="",$E406=""),"",IF($B406&lt;&gt;$B405,$E406,IF($G405="Yes",$E406,N($H405)+$E406)))</f>
        <v/>
      </c>
      <c r="I406" s="22">
        <f>IF($B406="","",IF($B406&lt;&gt;$B405,"",IF($G405="Yes",IF($D405="","",$D405),$I405)))</f>
        <v/>
      </c>
      <c r="J406" s="22">
        <f>IF(OR($G406&lt;&gt;"Yes",$I406="",$D406=""),"",IF($D406-$I406&gt;0,$D406-$I406,""))</f>
        <v/>
      </c>
      <c r="K406" s="21">
        <f>IF($J406="","",$H406/$J406*100)</f>
        <v/>
      </c>
      <c r="L406" s="21">
        <f>IF($J406="","",$J406/$H406)</f>
        <v/>
      </c>
      <c r="M406" s="21">
        <f>IF($B406="","",IFERROR(SUMIFS($H$4:$H$1003,$B$4:$B$1003,$B406,$J$4:$J$1003,"&gt;0")/SUMIFS($J$4:$J$1003,$B$4:$B$1003,$B406)*100,""))</f>
        <v/>
      </c>
      <c r="N406" s="23">
        <f>IF(OR($K406="",$M406=""),"",$K406/$M406-1)</f>
        <v/>
      </c>
      <c r="O406" s="24">
        <f>IF($N406="","",IF($N406&gt;0.3,"Very high",IF($N406&gt;0.2,"High","")))</f>
        <v/>
      </c>
    </row>
    <row r="407">
      <c r="A407" s="16" t="n"/>
      <c r="B407" s="17" t="n"/>
      <c r="C407" s="17" t="n"/>
      <c r="D407" s="18" t="n"/>
      <c r="E407" s="19" t="n"/>
      <c r="F407" s="20" t="n"/>
      <c r="G407" s="17" t="n"/>
      <c r="H407" s="21">
        <f>IF(OR($B407="",$E407=""),"",IF($B407&lt;&gt;$B406,$E407,IF($G406="Yes",$E407,N($H406)+$E407)))</f>
        <v/>
      </c>
      <c r="I407" s="22">
        <f>IF($B407="","",IF($B407&lt;&gt;$B406,"",IF($G406="Yes",IF($D406="","",$D406),$I406)))</f>
        <v/>
      </c>
      <c r="J407" s="22">
        <f>IF(OR($G407&lt;&gt;"Yes",$I407="",$D407=""),"",IF($D407-$I407&gt;0,$D407-$I407,""))</f>
        <v/>
      </c>
      <c r="K407" s="21">
        <f>IF($J407="","",$H407/$J407*100)</f>
        <v/>
      </c>
      <c r="L407" s="21">
        <f>IF($J407="","",$J407/$H407)</f>
        <v/>
      </c>
      <c r="M407" s="21">
        <f>IF($B407="","",IFERROR(SUMIFS($H$4:$H$1003,$B$4:$B$1003,$B407,$J$4:$J$1003,"&gt;0")/SUMIFS($J$4:$J$1003,$B$4:$B$1003,$B407)*100,""))</f>
        <v/>
      </c>
      <c r="N407" s="23">
        <f>IF(OR($K407="",$M407=""),"",$K407/$M407-1)</f>
        <v/>
      </c>
      <c r="O407" s="24">
        <f>IF($N407="","",IF($N407&gt;0.3,"Very high",IF($N407&gt;0.2,"High","")))</f>
        <v/>
      </c>
    </row>
    <row r="408">
      <c r="A408" s="16" t="n"/>
      <c r="B408" s="17" t="n"/>
      <c r="C408" s="17" t="n"/>
      <c r="D408" s="18" t="n"/>
      <c r="E408" s="19" t="n"/>
      <c r="F408" s="20" t="n"/>
      <c r="G408" s="17" t="n"/>
      <c r="H408" s="21">
        <f>IF(OR($B408="",$E408=""),"",IF($B408&lt;&gt;$B407,$E408,IF($G407="Yes",$E408,N($H407)+$E408)))</f>
        <v/>
      </c>
      <c r="I408" s="22">
        <f>IF($B408="","",IF($B408&lt;&gt;$B407,"",IF($G407="Yes",IF($D407="","",$D407),$I407)))</f>
        <v/>
      </c>
      <c r="J408" s="22">
        <f>IF(OR($G408&lt;&gt;"Yes",$I408="",$D408=""),"",IF($D408-$I408&gt;0,$D408-$I408,""))</f>
        <v/>
      </c>
      <c r="K408" s="21">
        <f>IF($J408="","",$H408/$J408*100)</f>
        <v/>
      </c>
      <c r="L408" s="21">
        <f>IF($J408="","",$J408/$H408)</f>
        <v/>
      </c>
      <c r="M408" s="21">
        <f>IF($B408="","",IFERROR(SUMIFS($H$4:$H$1003,$B$4:$B$1003,$B408,$J$4:$J$1003,"&gt;0")/SUMIFS($J$4:$J$1003,$B$4:$B$1003,$B408)*100,""))</f>
        <v/>
      </c>
      <c r="N408" s="23">
        <f>IF(OR($K408="",$M408=""),"",$K408/$M408-1)</f>
        <v/>
      </c>
      <c r="O408" s="24">
        <f>IF($N408="","",IF($N408&gt;0.3,"Very high",IF($N408&gt;0.2,"High","")))</f>
        <v/>
      </c>
    </row>
    <row r="409">
      <c r="A409" s="16" t="n"/>
      <c r="B409" s="17" t="n"/>
      <c r="C409" s="17" t="n"/>
      <c r="D409" s="18" t="n"/>
      <c r="E409" s="19" t="n"/>
      <c r="F409" s="20" t="n"/>
      <c r="G409" s="17" t="n"/>
      <c r="H409" s="21">
        <f>IF(OR($B409="",$E409=""),"",IF($B409&lt;&gt;$B408,$E409,IF($G408="Yes",$E409,N($H408)+$E409)))</f>
        <v/>
      </c>
      <c r="I409" s="22">
        <f>IF($B409="","",IF($B409&lt;&gt;$B408,"",IF($G408="Yes",IF($D408="","",$D408),$I408)))</f>
        <v/>
      </c>
      <c r="J409" s="22">
        <f>IF(OR($G409&lt;&gt;"Yes",$I409="",$D409=""),"",IF($D409-$I409&gt;0,$D409-$I409,""))</f>
        <v/>
      </c>
      <c r="K409" s="21">
        <f>IF($J409="","",$H409/$J409*100)</f>
        <v/>
      </c>
      <c r="L409" s="21">
        <f>IF($J409="","",$J409/$H409)</f>
        <v/>
      </c>
      <c r="M409" s="21">
        <f>IF($B409="","",IFERROR(SUMIFS($H$4:$H$1003,$B$4:$B$1003,$B409,$J$4:$J$1003,"&gt;0")/SUMIFS($J$4:$J$1003,$B$4:$B$1003,$B409)*100,""))</f>
        <v/>
      </c>
      <c r="N409" s="23">
        <f>IF(OR($K409="",$M409=""),"",$K409/$M409-1)</f>
        <v/>
      </c>
      <c r="O409" s="24">
        <f>IF($N409="","",IF($N409&gt;0.3,"Very high",IF($N409&gt;0.2,"High","")))</f>
        <v/>
      </c>
    </row>
    <row r="410">
      <c r="A410" s="16" t="n"/>
      <c r="B410" s="17" t="n"/>
      <c r="C410" s="17" t="n"/>
      <c r="D410" s="18" t="n"/>
      <c r="E410" s="19" t="n"/>
      <c r="F410" s="20" t="n"/>
      <c r="G410" s="17" t="n"/>
      <c r="H410" s="21">
        <f>IF(OR($B410="",$E410=""),"",IF($B410&lt;&gt;$B409,$E410,IF($G409="Yes",$E410,N($H409)+$E410)))</f>
        <v/>
      </c>
      <c r="I410" s="22">
        <f>IF($B410="","",IF($B410&lt;&gt;$B409,"",IF($G409="Yes",IF($D409="","",$D409),$I409)))</f>
        <v/>
      </c>
      <c r="J410" s="22">
        <f>IF(OR($G410&lt;&gt;"Yes",$I410="",$D410=""),"",IF($D410-$I410&gt;0,$D410-$I410,""))</f>
        <v/>
      </c>
      <c r="K410" s="21">
        <f>IF($J410="","",$H410/$J410*100)</f>
        <v/>
      </c>
      <c r="L410" s="21">
        <f>IF($J410="","",$J410/$H410)</f>
        <v/>
      </c>
      <c r="M410" s="21">
        <f>IF($B410="","",IFERROR(SUMIFS($H$4:$H$1003,$B$4:$B$1003,$B410,$J$4:$J$1003,"&gt;0")/SUMIFS($J$4:$J$1003,$B$4:$B$1003,$B410)*100,""))</f>
        <v/>
      </c>
      <c r="N410" s="23">
        <f>IF(OR($K410="",$M410=""),"",$K410/$M410-1)</f>
        <v/>
      </c>
      <c r="O410" s="24">
        <f>IF($N410="","",IF($N410&gt;0.3,"Very high",IF($N410&gt;0.2,"High","")))</f>
        <v/>
      </c>
    </row>
    <row r="411">
      <c r="A411" s="16" t="n"/>
      <c r="B411" s="17" t="n"/>
      <c r="C411" s="17" t="n"/>
      <c r="D411" s="18" t="n"/>
      <c r="E411" s="19" t="n"/>
      <c r="F411" s="20" t="n"/>
      <c r="G411" s="17" t="n"/>
      <c r="H411" s="21">
        <f>IF(OR($B411="",$E411=""),"",IF($B411&lt;&gt;$B410,$E411,IF($G410="Yes",$E411,N($H410)+$E411)))</f>
        <v/>
      </c>
      <c r="I411" s="22">
        <f>IF($B411="","",IF($B411&lt;&gt;$B410,"",IF($G410="Yes",IF($D410="","",$D410),$I410)))</f>
        <v/>
      </c>
      <c r="J411" s="22">
        <f>IF(OR($G411&lt;&gt;"Yes",$I411="",$D411=""),"",IF($D411-$I411&gt;0,$D411-$I411,""))</f>
        <v/>
      </c>
      <c r="K411" s="21">
        <f>IF($J411="","",$H411/$J411*100)</f>
        <v/>
      </c>
      <c r="L411" s="21">
        <f>IF($J411="","",$J411/$H411)</f>
        <v/>
      </c>
      <c r="M411" s="21">
        <f>IF($B411="","",IFERROR(SUMIFS($H$4:$H$1003,$B$4:$B$1003,$B411,$J$4:$J$1003,"&gt;0")/SUMIFS($J$4:$J$1003,$B$4:$B$1003,$B411)*100,""))</f>
        <v/>
      </c>
      <c r="N411" s="23">
        <f>IF(OR($K411="",$M411=""),"",$K411/$M411-1)</f>
        <v/>
      </c>
      <c r="O411" s="24">
        <f>IF($N411="","",IF($N411&gt;0.3,"Very high",IF($N411&gt;0.2,"High","")))</f>
        <v/>
      </c>
    </row>
    <row r="412">
      <c r="A412" s="16" t="n"/>
      <c r="B412" s="17" t="n"/>
      <c r="C412" s="17" t="n"/>
      <c r="D412" s="18" t="n"/>
      <c r="E412" s="19" t="n"/>
      <c r="F412" s="20" t="n"/>
      <c r="G412" s="17" t="n"/>
      <c r="H412" s="21">
        <f>IF(OR($B412="",$E412=""),"",IF($B412&lt;&gt;$B411,$E412,IF($G411="Yes",$E412,N($H411)+$E412)))</f>
        <v/>
      </c>
      <c r="I412" s="22">
        <f>IF($B412="","",IF($B412&lt;&gt;$B411,"",IF($G411="Yes",IF($D411="","",$D411),$I411)))</f>
        <v/>
      </c>
      <c r="J412" s="22">
        <f>IF(OR($G412&lt;&gt;"Yes",$I412="",$D412=""),"",IF($D412-$I412&gt;0,$D412-$I412,""))</f>
        <v/>
      </c>
      <c r="K412" s="21">
        <f>IF($J412="","",$H412/$J412*100)</f>
        <v/>
      </c>
      <c r="L412" s="21">
        <f>IF($J412="","",$J412/$H412)</f>
        <v/>
      </c>
      <c r="M412" s="21">
        <f>IF($B412="","",IFERROR(SUMIFS($H$4:$H$1003,$B$4:$B$1003,$B412,$J$4:$J$1003,"&gt;0")/SUMIFS($J$4:$J$1003,$B$4:$B$1003,$B412)*100,""))</f>
        <v/>
      </c>
      <c r="N412" s="23">
        <f>IF(OR($K412="",$M412=""),"",$K412/$M412-1)</f>
        <v/>
      </c>
      <c r="O412" s="24">
        <f>IF($N412="","",IF($N412&gt;0.3,"Very high",IF($N412&gt;0.2,"High","")))</f>
        <v/>
      </c>
    </row>
    <row r="413">
      <c r="A413" s="16" t="n"/>
      <c r="B413" s="17" t="n"/>
      <c r="C413" s="17" t="n"/>
      <c r="D413" s="18" t="n"/>
      <c r="E413" s="19" t="n"/>
      <c r="F413" s="20" t="n"/>
      <c r="G413" s="17" t="n"/>
      <c r="H413" s="21">
        <f>IF(OR($B413="",$E413=""),"",IF($B413&lt;&gt;$B412,$E413,IF($G412="Yes",$E413,N($H412)+$E413)))</f>
        <v/>
      </c>
      <c r="I413" s="22">
        <f>IF($B413="","",IF($B413&lt;&gt;$B412,"",IF($G412="Yes",IF($D412="","",$D412),$I412)))</f>
        <v/>
      </c>
      <c r="J413" s="22">
        <f>IF(OR($G413&lt;&gt;"Yes",$I413="",$D413=""),"",IF($D413-$I413&gt;0,$D413-$I413,""))</f>
        <v/>
      </c>
      <c r="K413" s="21">
        <f>IF($J413="","",$H413/$J413*100)</f>
        <v/>
      </c>
      <c r="L413" s="21">
        <f>IF($J413="","",$J413/$H413)</f>
        <v/>
      </c>
      <c r="M413" s="21">
        <f>IF($B413="","",IFERROR(SUMIFS($H$4:$H$1003,$B$4:$B$1003,$B413,$J$4:$J$1003,"&gt;0")/SUMIFS($J$4:$J$1003,$B$4:$B$1003,$B413)*100,""))</f>
        <v/>
      </c>
      <c r="N413" s="23">
        <f>IF(OR($K413="",$M413=""),"",$K413/$M413-1)</f>
        <v/>
      </c>
      <c r="O413" s="24">
        <f>IF($N413="","",IF($N413&gt;0.3,"Very high",IF($N413&gt;0.2,"High","")))</f>
        <v/>
      </c>
    </row>
    <row r="414">
      <c r="A414" s="16" t="n"/>
      <c r="B414" s="17" t="n"/>
      <c r="C414" s="17" t="n"/>
      <c r="D414" s="18" t="n"/>
      <c r="E414" s="19" t="n"/>
      <c r="F414" s="20" t="n"/>
      <c r="G414" s="17" t="n"/>
      <c r="H414" s="21">
        <f>IF(OR($B414="",$E414=""),"",IF($B414&lt;&gt;$B413,$E414,IF($G413="Yes",$E414,N($H413)+$E414)))</f>
        <v/>
      </c>
      <c r="I414" s="22">
        <f>IF($B414="","",IF($B414&lt;&gt;$B413,"",IF($G413="Yes",IF($D413="","",$D413),$I413)))</f>
        <v/>
      </c>
      <c r="J414" s="22">
        <f>IF(OR($G414&lt;&gt;"Yes",$I414="",$D414=""),"",IF($D414-$I414&gt;0,$D414-$I414,""))</f>
        <v/>
      </c>
      <c r="K414" s="21">
        <f>IF($J414="","",$H414/$J414*100)</f>
        <v/>
      </c>
      <c r="L414" s="21">
        <f>IF($J414="","",$J414/$H414)</f>
        <v/>
      </c>
      <c r="M414" s="21">
        <f>IF($B414="","",IFERROR(SUMIFS($H$4:$H$1003,$B$4:$B$1003,$B414,$J$4:$J$1003,"&gt;0")/SUMIFS($J$4:$J$1003,$B$4:$B$1003,$B414)*100,""))</f>
        <v/>
      </c>
      <c r="N414" s="23">
        <f>IF(OR($K414="",$M414=""),"",$K414/$M414-1)</f>
        <v/>
      </c>
      <c r="O414" s="24">
        <f>IF($N414="","",IF($N414&gt;0.3,"Very high",IF($N414&gt;0.2,"High","")))</f>
        <v/>
      </c>
    </row>
    <row r="415">
      <c r="A415" s="16" t="n"/>
      <c r="B415" s="17" t="n"/>
      <c r="C415" s="17" t="n"/>
      <c r="D415" s="18" t="n"/>
      <c r="E415" s="19" t="n"/>
      <c r="F415" s="20" t="n"/>
      <c r="G415" s="17" t="n"/>
      <c r="H415" s="21">
        <f>IF(OR($B415="",$E415=""),"",IF($B415&lt;&gt;$B414,$E415,IF($G414="Yes",$E415,N($H414)+$E415)))</f>
        <v/>
      </c>
      <c r="I415" s="22">
        <f>IF($B415="","",IF($B415&lt;&gt;$B414,"",IF($G414="Yes",IF($D414="","",$D414),$I414)))</f>
        <v/>
      </c>
      <c r="J415" s="22">
        <f>IF(OR($G415&lt;&gt;"Yes",$I415="",$D415=""),"",IF($D415-$I415&gt;0,$D415-$I415,""))</f>
        <v/>
      </c>
      <c r="K415" s="21">
        <f>IF($J415="","",$H415/$J415*100)</f>
        <v/>
      </c>
      <c r="L415" s="21">
        <f>IF($J415="","",$J415/$H415)</f>
        <v/>
      </c>
      <c r="M415" s="21">
        <f>IF($B415="","",IFERROR(SUMIFS($H$4:$H$1003,$B$4:$B$1003,$B415,$J$4:$J$1003,"&gt;0")/SUMIFS($J$4:$J$1003,$B$4:$B$1003,$B415)*100,""))</f>
        <v/>
      </c>
      <c r="N415" s="23">
        <f>IF(OR($K415="",$M415=""),"",$K415/$M415-1)</f>
        <v/>
      </c>
      <c r="O415" s="24">
        <f>IF($N415="","",IF($N415&gt;0.3,"Very high",IF($N415&gt;0.2,"High","")))</f>
        <v/>
      </c>
    </row>
    <row r="416">
      <c r="A416" s="16" t="n"/>
      <c r="B416" s="17" t="n"/>
      <c r="C416" s="17" t="n"/>
      <c r="D416" s="18" t="n"/>
      <c r="E416" s="19" t="n"/>
      <c r="F416" s="20" t="n"/>
      <c r="G416" s="17" t="n"/>
      <c r="H416" s="21">
        <f>IF(OR($B416="",$E416=""),"",IF($B416&lt;&gt;$B415,$E416,IF($G415="Yes",$E416,N($H415)+$E416)))</f>
        <v/>
      </c>
      <c r="I416" s="22">
        <f>IF($B416="","",IF($B416&lt;&gt;$B415,"",IF($G415="Yes",IF($D415="","",$D415),$I415)))</f>
        <v/>
      </c>
      <c r="J416" s="22">
        <f>IF(OR($G416&lt;&gt;"Yes",$I416="",$D416=""),"",IF($D416-$I416&gt;0,$D416-$I416,""))</f>
        <v/>
      </c>
      <c r="K416" s="21">
        <f>IF($J416="","",$H416/$J416*100)</f>
        <v/>
      </c>
      <c r="L416" s="21">
        <f>IF($J416="","",$J416/$H416)</f>
        <v/>
      </c>
      <c r="M416" s="21">
        <f>IF($B416="","",IFERROR(SUMIFS($H$4:$H$1003,$B$4:$B$1003,$B416,$J$4:$J$1003,"&gt;0")/SUMIFS($J$4:$J$1003,$B$4:$B$1003,$B416)*100,""))</f>
        <v/>
      </c>
      <c r="N416" s="23">
        <f>IF(OR($K416="",$M416=""),"",$K416/$M416-1)</f>
        <v/>
      </c>
      <c r="O416" s="24">
        <f>IF($N416="","",IF($N416&gt;0.3,"Very high",IF($N416&gt;0.2,"High","")))</f>
        <v/>
      </c>
    </row>
    <row r="417">
      <c r="A417" s="16" t="n"/>
      <c r="B417" s="17" t="n"/>
      <c r="C417" s="17" t="n"/>
      <c r="D417" s="18" t="n"/>
      <c r="E417" s="19" t="n"/>
      <c r="F417" s="20" t="n"/>
      <c r="G417" s="17" t="n"/>
      <c r="H417" s="21">
        <f>IF(OR($B417="",$E417=""),"",IF($B417&lt;&gt;$B416,$E417,IF($G416="Yes",$E417,N($H416)+$E417)))</f>
        <v/>
      </c>
      <c r="I417" s="22">
        <f>IF($B417="","",IF($B417&lt;&gt;$B416,"",IF($G416="Yes",IF($D416="","",$D416),$I416)))</f>
        <v/>
      </c>
      <c r="J417" s="22">
        <f>IF(OR($G417&lt;&gt;"Yes",$I417="",$D417=""),"",IF($D417-$I417&gt;0,$D417-$I417,""))</f>
        <v/>
      </c>
      <c r="K417" s="21">
        <f>IF($J417="","",$H417/$J417*100)</f>
        <v/>
      </c>
      <c r="L417" s="21">
        <f>IF($J417="","",$J417/$H417)</f>
        <v/>
      </c>
      <c r="M417" s="21">
        <f>IF($B417="","",IFERROR(SUMIFS($H$4:$H$1003,$B$4:$B$1003,$B417,$J$4:$J$1003,"&gt;0")/SUMIFS($J$4:$J$1003,$B$4:$B$1003,$B417)*100,""))</f>
        <v/>
      </c>
      <c r="N417" s="23">
        <f>IF(OR($K417="",$M417=""),"",$K417/$M417-1)</f>
        <v/>
      </c>
      <c r="O417" s="24">
        <f>IF($N417="","",IF($N417&gt;0.3,"Very high",IF($N417&gt;0.2,"High","")))</f>
        <v/>
      </c>
    </row>
    <row r="418">
      <c r="A418" s="16" t="n"/>
      <c r="B418" s="17" t="n"/>
      <c r="C418" s="17" t="n"/>
      <c r="D418" s="18" t="n"/>
      <c r="E418" s="19" t="n"/>
      <c r="F418" s="20" t="n"/>
      <c r="G418" s="17" t="n"/>
      <c r="H418" s="21">
        <f>IF(OR($B418="",$E418=""),"",IF($B418&lt;&gt;$B417,$E418,IF($G417="Yes",$E418,N($H417)+$E418)))</f>
        <v/>
      </c>
      <c r="I418" s="22">
        <f>IF($B418="","",IF($B418&lt;&gt;$B417,"",IF($G417="Yes",IF($D417="","",$D417),$I417)))</f>
        <v/>
      </c>
      <c r="J418" s="22">
        <f>IF(OR($G418&lt;&gt;"Yes",$I418="",$D418=""),"",IF($D418-$I418&gt;0,$D418-$I418,""))</f>
        <v/>
      </c>
      <c r="K418" s="21">
        <f>IF($J418="","",$H418/$J418*100)</f>
        <v/>
      </c>
      <c r="L418" s="21">
        <f>IF($J418="","",$J418/$H418)</f>
        <v/>
      </c>
      <c r="M418" s="21">
        <f>IF($B418="","",IFERROR(SUMIFS($H$4:$H$1003,$B$4:$B$1003,$B418,$J$4:$J$1003,"&gt;0")/SUMIFS($J$4:$J$1003,$B$4:$B$1003,$B418)*100,""))</f>
        <v/>
      </c>
      <c r="N418" s="23">
        <f>IF(OR($K418="",$M418=""),"",$K418/$M418-1)</f>
        <v/>
      </c>
      <c r="O418" s="24">
        <f>IF($N418="","",IF($N418&gt;0.3,"Very high",IF($N418&gt;0.2,"High","")))</f>
        <v/>
      </c>
    </row>
    <row r="419">
      <c r="A419" s="16" t="n"/>
      <c r="B419" s="17" t="n"/>
      <c r="C419" s="17" t="n"/>
      <c r="D419" s="18" t="n"/>
      <c r="E419" s="19" t="n"/>
      <c r="F419" s="20" t="n"/>
      <c r="G419" s="17" t="n"/>
      <c r="H419" s="21">
        <f>IF(OR($B419="",$E419=""),"",IF($B419&lt;&gt;$B418,$E419,IF($G418="Yes",$E419,N($H418)+$E419)))</f>
        <v/>
      </c>
      <c r="I419" s="22">
        <f>IF($B419="","",IF($B419&lt;&gt;$B418,"",IF($G418="Yes",IF($D418="","",$D418),$I418)))</f>
        <v/>
      </c>
      <c r="J419" s="22">
        <f>IF(OR($G419&lt;&gt;"Yes",$I419="",$D419=""),"",IF($D419-$I419&gt;0,$D419-$I419,""))</f>
        <v/>
      </c>
      <c r="K419" s="21">
        <f>IF($J419="","",$H419/$J419*100)</f>
        <v/>
      </c>
      <c r="L419" s="21">
        <f>IF($J419="","",$J419/$H419)</f>
        <v/>
      </c>
      <c r="M419" s="21">
        <f>IF($B419="","",IFERROR(SUMIFS($H$4:$H$1003,$B$4:$B$1003,$B419,$J$4:$J$1003,"&gt;0")/SUMIFS($J$4:$J$1003,$B$4:$B$1003,$B419)*100,""))</f>
        <v/>
      </c>
      <c r="N419" s="23">
        <f>IF(OR($K419="",$M419=""),"",$K419/$M419-1)</f>
        <v/>
      </c>
      <c r="O419" s="24">
        <f>IF($N419="","",IF($N419&gt;0.3,"Very high",IF($N419&gt;0.2,"High","")))</f>
        <v/>
      </c>
    </row>
    <row r="420">
      <c r="A420" s="16" t="n"/>
      <c r="B420" s="17" t="n"/>
      <c r="C420" s="17" t="n"/>
      <c r="D420" s="18" t="n"/>
      <c r="E420" s="19" t="n"/>
      <c r="F420" s="20" t="n"/>
      <c r="G420" s="17" t="n"/>
      <c r="H420" s="21">
        <f>IF(OR($B420="",$E420=""),"",IF($B420&lt;&gt;$B419,$E420,IF($G419="Yes",$E420,N($H419)+$E420)))</f>
        <v/>
      </c>
      <c r="I420" s="22">
        <f>IF($B420="","",IF($B420&lt;&gt;$B419,"",IF($G419="Yes",IF($D419="","",$D419),$I419)))</f>
        <v/>
      </c>
      <c r="J420" s="22">
        <f>IF(OR($G420&lt;&gt;"Yes",$I420="",$D420=""),"",IF($D420-$I420&gt;0,$D420-$I420,""))</f>
        <v/>
      </c>
      <c r="K420" s="21">
        <f>IF($J420="","",$H420/$J420*100)</f>
        <v/>
      </c>
      <c r="L420" s="21">
        <f>IF($J420="","",$J420/$H420)</f>
        <v/>
      </c>
      <c r="M420" s="21">
        <f>IF($B420="","",IFERROR(SUMIFS($H$4:$H$1003,$B$4:$B$1003,$B420,$J$4:$J$1003,"&gt;0")/SUMIFS($J$4:$J$1003,$B$4:$B$1003,$B420)*100,""))</f>
        <v/>
      </c>
      <c r="N420" s="23">
        <f>IF(OR($K420="",$M420=""),"",$K420/$M420-1)</f>
        <v/>
      </c>
      <c r="O420" s="24">
        <f>IF($N420="","",IF($N420&gt;0.3,"Very high",IF($N420&gt;0.2,"High","")))</f>
        <v/>
      </c>
    </row>
    <row r="421">
      <c r="A421" s="16" t="n"/>
      <c r="B421" s="17" t="n"/>
      <c r="C421" s="17" t="n"/>
      <c r="D421" s="18" t="n"/>
      <c r="E421" s="19" t="n"/>
      <c r="F421" s="20" t="n"/>
      <c r="G421" s="17" t="n"/>
      <c r="H421" s="21">
        <f>IF(OR($B421="",$E421=""),"",IF($B421&lt;&gt;$B420,$E421,IF($G420="Yes",$E421,N($H420)+$E421)))</f>
        <v/>
      </c>
      <c r="I421" s="22">
        <f>IF($B421="","",IF($B421&lt;&gt;$B420,"",IF($G420="Yes",IF($D420="","",$D420),$I420)))</f>
        <v/>
      </c>
      <c r="J421" s="22">
        <f>IF(OR($G421&lt;&gt;"Yes",$I421="",$D421=""),"",IF($D421-$I421&gt;0,$D421-$I421,""))</f>
        <v/>
      </c>
      <c r="K421" s="21">
        <f>IF($J421="","",$H421/$J421*100)</f>
        <v/>
      </c>
      <c r="L421" s="21">
        <f>IF($J421="","",$J421/$H421)</f>
        <v/>
      </c>
      <c r="M421" s="21">
        <f>IF($B421="","",IFERROR(SUMIFS($H$4:$H$1003,$B$4:$B$1003,$B421,$J$4:$J$1003,"&gt;0")/SUMIFS($J$4:$J$1003,$B$4:$B$1003,$B421)*100,""))</f>
        <v/>
      </c>
      <c r="N421" s="23">
        <f>IF(OR($K421="",$M421=""),"",$K421/$M421-1)</f>
        <v/>
      </c>
      <c r="O421" s="24">
        <f>IF($N421="","",IF($N421&gt;0.3,"Very high",IF($N421&gt;0.2,"High","")))</f>
        <v/>
      </c>
    </row>
    <row r="422">
      <c r="A422" s="16" t="n"/>
      <c r="B422" s="17" t="n"/>
      <c r="C422" s="17" t="n"/>
      <c r="D422" s="18" t="n"/>
      <c r="E422" s="19" t="n"/>
      <c r="F422" s="20" t="n"/>
      <c r="G422" s="17" t="n"/>
      <c r="H422" s="21">
        <f>IF(OR($B422="",$E422=""),"",IF($B422&lt;&gt;$B421,$E422,IF($G421="Yes",$E422,N($H421)+$E422)))</f>
        <v/>
      </c>
      <c r="I422" s="22">
        <f>IF($B422="","",IF($B422&lt;&gt;$B421,"",IF($G421="Yes",IF($D421="","",$D421),$I421)))</f>
        <v/>
      </c>
      <c r="J422" s="22">
        <f>IF(OR($G422&lt;&gt;"Yes",$I422="",$D422=""),"",IF($D422-$I422&gt;0,$D422-$I422,""))</f>
        <v/>
      </c>
      <c r="K422" s="21">
        <f>IF($J422="","",$H422/$J422*100)</f>
        <v/>
      </c>
      <c r="L422" s="21">
        <f>IF($J422="","",$J422/$H422)</f>
        <v/>
      </c>
      <c r="M422" s="21">
        <f>IF($B422="","",IFERROR(SUMIFS($H$4:$H$1003,$B$4:$B$1003,$B422,$J$4:$J$1003,"&gt;0")/SUMIFS($J$4:$J$1003,$B$4:$B$1003,$B422)*100,""))</f>
        <v/>
      </c>
      <c r="N422" s="23">
        <f>IF(OR($K422="",$M422=""),"",$K422/$M422-1)</f>
        <v/>
      </c>
      <c r="O422" s="24">
        <f>IF($N422="","",IF($N422&gt;0.3,"Very high",IF($N422&gt;0.2,"High","")))</f>
        <v/>
      </c>
    </row>
    <row r="423">
      <c r="A423" s="16" t="n"/>
      <c r="B423" s="17" t="n"/>
      <c r="C423" s="17" t="n"/>
      <c r="D423" s="18" t="n"/>
      <c r="E423" s="19" t="n"/>
      <c r="F423" s="20" t="n"/>
      <c r="G423" s="17" t="n"/>
      <c r="H423" s="21">
        <f>IF(OR($B423="",$E423=""),"",IF($B423&lt;&gt;$B422,$E423,IF($G422="Yes",$E423,N($H422)+$E423)))</f>
        <v/>
      </c>
      <c r="I423" s="22">
        <f>IF($B423="","",IF($B423&lt;&gt;$B422,"",IF($G422="Yes",IF($D422="","",$D422),$I422)))</f>
        <v/>
      </c>
      <c r="J423" s="22">
        <f>IF(OR($G423&lt;&gt;"Yes",$I423="",$D423=""),"",IF($D423-$I423&gt;0,$D423-$I423,""))</f>
        <v/>
      </c>
      <c r="K423" s="21">
        <f>IF($J423="","",$H423/$J423*100)</f>
        <v/>
      </c>
      <c r="L423" s="21">
        <f>IF($J423="","",$J423/$H423)</f>
        <v/>
      </c>
      <c r="M423" s="21">
        <f>IF($B423="","",IFERROR(SUMIFS($H$4:$H$1003,$B$4:$B$1003,$B423,$J$4:$J$1003,"&gt;0")/SUMIFS($J$4:$J$1003,$B$4:$B$1003,$B423)*100,""))</f>
        <v/>
      </c>
      <c r="N423" s="23">
        <f>IF(OR($K423="",$M423=""),"",$K423/$M423-1)</f>
        <v/>
      </c>
      <c r="O423" s="24">
        <f>IF($N423="","",IF($N423&gt;0.3,"Very high",IF($N423&gt;0.2,"High","")))</f>
        <v/>
      </c>
    </row>
    <row r="424">
      <c r="A424" s="16" t="n"/>
      <c r="B424" s="17" t="n"/>
      <c r="C424" s="17" t="n"/>
      <c r="D424" s="18" t="n"/>
      <c r="E424" s="19" t="n"/>
      <c r="F424" s="20" t="n"/>
      <c r="G424" s="17" t="n"/>
      <c r="H424" s="21">
        <f>IF(OR($B424="",$E424=""),"",IF($B424&lt;&gt;$B423,$E424,IF($G423="Yes",$E424,N($H423)+$E424)))</f>
        <v/>
      </c>
      <c r="I424" s="22">
        <f>IF($B424="","",IF($B424&lt;&gt;$B423,"",IF($G423="Yes",IF($D423="","",$D423),$I423)))</f>
        <v/>
      </c>
      <c r="J424" s="22">
        <f>IF(OR($G424&lt;&gt;"Yes",$I424="",$D424=""),"",IF($D424-$I424&gt;0,$D424-$I424,""))</f>
        <v/>
      </c>
      <c r="K424" s="21">
        <f>IF($J424="","",$H424/$J424*100)</f>
        <v/>
      </c>
      <c r="L424" s="21">
        <f>IF($J424="","",$J424/$H424)</f>
        <v/>
      </c>
      <c r="M424" s="21">
        <f>IF($B424="","",IFERROR(SUMIFS($H$4:$H$1003,$B$4:$B$1003,$B424,$J$4:$J$1003,"&gt;0")/SUMIFS($J$4:$J$1003,$B$4:$B$1003,$B424)*100,""))</f>
        <v/>
      </c>
      <c r="N424" s="23">
        <f>IF(OR($K424="",$M424=""),"",$K424/$M424-1)</f>
        <v/>
      </c>
      <c r="O424" s="24">
        <f>IF($N424="","",IF($N424&gt;0.3,"Very high",IF($N424&gt;0.2,"High","")))</f>
        <v/>
      </c>
    </row>
    <row r="425">
      <c r="A425" s="16" t="n"/>
      <c r="B425" s="17" t="n"/>
      <c r="C425" s="17" t="n"/>
      <c r="D425" s="18" t="n"/>
      <c r="E425" s="19" t="n"/>
      <c r="F425" s="20" t="n"/>
      <c r="G425" s="17" t="n"/>
      <c r="H425" s="21">
        <f>IF(OR($B425="",$E425=""),"",IF($B425&lt;&gt;$B424,$E425,IF($G424="Yes",$E425,N($H424)+$E425)))</f>
        <v/>
      </c>
      <c r="I425" s="22">
        <f>IF($B425="","",IF($B425&lt;&gt;$B424,"",IF($G424="Yes",IF($D424="","",$D424),$I424)))</f>
        <v/>
      </c>
      <c r="J425" s="22">
        <f>IF(OR($G425&lt;&gt;"Yes",$I425="",$D425=""),"",IF($D425-$I425&gt;0,$D425-$I425,""))</f>
        <v/>
      </c>
      <c r="K425" s="21">
        <f>IF($J425="","",$H425/$J425*100)</f>
        <v/>
      </c>
      <c r="L425" s="21">
        <f>IF($J425="","",$J425/$H425)</f>
        <v/>
      </c>
      <c r="M425" s="21">
        <f>IF($B425="","",IFERROR(SUMIFS($H$4:$H$1003,$B$4:$B$1003,$B425,$J$4:$J$1003,"&gt;0")/SUMIFS($J$4:$J$1003,$B$4:$B$1003,$B425)*100,""))</f>
        <v/>
      </c>
      <c r="N425" s="23">
        <f>IF(OR($K425="",$M425=""),"",$K425/$M425-1)</f>
        <v/>
      </c>
      <c r="O425" s="24">
        <f>IF($N425="","",IF($N425&gt;0.3,"Very high",IF($N425&gt;0.2,"High","")))</f>
        <v/>
      </c>
    </row>
    <row r="426">
      <c r="A426" s="16" t="n"/>
      <c r="B426" s="17" t="n"/>
      <c r="C426" s="17" t="n"/>
      <c r="D426" s="18" t="n"/>
      <c r="E426" s="19" t="n"/>
      <c r="F426" s="20" t="n"/>
      <c r="G426" s="17" t="n"/>
      <c r="H426" s="21">
        <f>IF(OR($B426="",$E426=""),"",IF($B426&lt;&gt;$B425,$E426,IF($G425="Yes",$E426,N($H425)+$E426)))</f>
        <v/>
      </c>
      <c r="I426" s="22">
        <f>IF($B426="","",IF($B426&lt;&gt;$B425,"",IF($G425="Yes",IF($D425="","",$D425),$I425)))</f>
        <v/>
      </c>
      <c r="J426" s="22">
        <f>IF(OR($G426&lt;&gt;"Yes",$I426="",$D426=""),"",IF($D426-$I426&gt;0,$D426-$I426,""))</f>
        <v/>
      </c>
      <c r="K426" s="21">
        <f>IF($J426="","",$H426/$J426*100)</f>
        <v/>
      </c>
      <c r="L426" s="21">
        <f>IF($J426="","",$J426/$H426)</f>
        <v/>
      </c>
      <c r="M426" s="21">
        <f>IF($B426="","",IFERROR(SUMIFS($H$4:$H$1003,$B$4:$B$1003,$B426,$J$4:$J$1003,"&gt;0")/SUMIFS($J$4:$J$1003,$B$4:$B$1003,$B426)*100,""))</f>
        <v/>
      </c>
      <c r="N426" s="23">
        <f>IF(OR($K426="",$M426=""),"",$K426/$M426-1)</f>
        <v/>
      </c>
      <c r="O426" s="24">
        <f>IF($N426="","",IF($N426&gt;0.3,"Very high",IF($N426&gt;0.2,"High","")))</f>
        <v/>
      </c>
    </row>
    <row r="427">
      <c r="A427" s="16" t="n"/>
      <c r="B427" s="17" t="n"/>
      <c r="C427" s="17" t="n"/>
      <c r="D427" s="18" t="n"/>
      <c r="E427" s="19" t="n"/>
      <c r="F427" s="20" t="n"/>
      <c r="G427" s="17" t="n"/>
      <c r="H427" s="21">
        <f>IF(OR($B427="",$E427=""),"",IF($B427&lt;&gt;$B426,$E427,IF($G426="Yes",$E427,N($H426)+$E427)))</f>
        <v/>
      </c>
      <c r="I427" s="22">
        <f>IF($B427="","",IF($B427&lt;&gt;$B426,"",IF($G426="Yes",IF($D426="","",$D426),$I426)))</f>
        <v/>
      </c>
      <c r="J427" s="22">
        <f>IF(OR($G427&lt;&gt;"Yes",$I427="",$D427=""),"",IF($D427-$I427&gt;0,$D427-$I427,""))</f>
        <v/>
      </c>
      <c r="K427" s="21">
        <f>IF($J427="","",$H427/$J427*100)</f>
        <v/>
      </c>
      <c r="L427" s="21">
        <f>IF($J427="","",$J427/$H427)</f>
        <v/>
      </c>
      <c r="M427" s="21">
        <f>IF($B427="","",IFERROR(SUMIFS($H$4:$H$1003,$B$4:$B$1003,$B427,$J$4:$J$1003,"&gt;0")/SUMIFS($J$4:$J$1003,$B$4:$B$1003,$B427)*100,""))</f>
        <v/>
      </c>
      <c r="N427" s="23">
        <f>IF(OR($K427="",$M427=""),"",$K427/$M427-1)</f>
        <v/>
      </c>
      <c r="O427" s="24">
        <f>IF($N427="","",IF($N427&gt;0.3,"Very high",IF($N427&gt;0.2,"High","")))</f>
        <v/>
      </c>
    </row>
    <row r="428">
      <c r="A428" s="16" t="n"/>
      <c r="B428" s="17" t="n"/>
      <c r="C428" s="17" t="n"/>
      <c r="D428" s="18" t="n"/>
      <c r="E428" s="19" t="n"/>
      <c r="F428" s="20" t="n"/>
      <c r="G428" s="17" t="n"/>
      <c r="H428" s="21">
        <f>IF(OR($B428="",$E428=""),"",IF($B428&lt;&gt;$B427,$E428,IF($G427="Yes",$E428,N($H427)+$E428)))</f>
        <v/>
      </c>
      <c r="I428" s="22">
        <f>IF($B428="","",IF($B428&lt;&gt;$B427,"",IF($G427="Yes",IF($D427="","",$D427),$I427)))</f>
        <v/>
      </c>
      <c r="J428" s="22">
        <f>IF(OR($G428&lt;&gt;"Yes",$I428="",$D428=""),"",IF($D428-$I428&gt;0,$D428-$I428,""))</f>
        <v/>
      </c>
      <c r="K428" s="21">
        <f>IF($J428="","",$H428/$J428*100)</f>
        <v/>
      </c>
      <c r="L428" s="21">
        <f>IF($J428="","",$J428/$H428)</f>
        <v/>
      </c>
      <c r="M428" s="21">
        <f>IF($B428="","",IFERROR(SUMIFS($H$4:$H$1003,$B$4:$B$1003,$B428,$J$4:$J$1003,"&gt;0")/SUMIFS($J$4:$J$1003,$B$4:$B$1003,$B428)*100,""))</f>
        <v/>
      </c>
      <c r="N428" s="23">
        <f>IF(OR($K428="",$M428=""),"",$K428/$M428-1)</f>
        <v/>
      </c>
      <c r="O428" s="24">
        <f>IF($N428="","",IF($N428&gt;0.3,"Very high",IF($N428&gt;0.2,"High","")))</f>
        <v/>
      </c>
    </row>
    <row r="429">
      <c r="A429" s="16" t="n"/>
      <c r="B429" s="17" t="n"/>
      <c r="C429" s="17" t="n"/>
      <c r="D429" s="18" t="n"/>
      <c r="E429" s="19" t="n"/>
      <c r="F429" s="20" t="n"/>
      <c r="G429" s="17" t="n"/>
      <c r="H429" s="21">
        <f>IF(OR($B429="",$E429=""),"",IF($B429&lt;&gt;$B428,$E429,IF($G428="Yes",$E429,N($H428)+$E429)))</f>
        <v/>
      </c>
      <c r="I429" s="22">
        <f>IF($B429="","",IF($B429&lt;&gt;$B428,"",IF($G428="Yes",IF($D428="","",$D428),$I428)))</f>
        <v/>
      </c>
      <c r="J429" s="22">
        <f>IF(OR($G429&lt;&gt;"Yes",$I429="",$D429=""),"",IF($D429-$I429&gt;0,$D429-$I429,""))</f>
        <v/>
      </c>
      <c r="K429" s="21">
        <f>IF($J429="","",$H429/$J429*100)</f>
        <v/>
      </c>
      <c r="L429" s="21">
        <f>IF($J429="","",$J429/$H429)</f>
        <v/>
      </c>
      <c r="M429" s="21">
        <f>IF($B429="","",IFERROR(SUMIFS($H$4:$H$1003,$B$4:$B$1003,$B429,$J$4:$J$1003,"&gt;0")/SUMIFS($J$4:$J$1003,$B$4:$B$1003,$B429)*100,""))</f>
        <v/>
      </c>
      <c r="N429" s="23">
        <f>IF(OR($K429="",$M429=""),"",$K429/$M429-1)</f>
        <v/>
      </c>
      <c r="O429" s="24">
        <f>IF($N429="","",IF($N429&gt;0.3,"Very high",IF($N429&gt;0.2,"High","")))</f>
        <v/>
      </c>
    </row>
    <row r="430">
      <c r="A430" s="16" t="n"/>
      <c r="B430" s="17" t="n"/>
      <c r="C430" s="17" t="n"/>
      <c r="D430" s="18" t="n"/>
      <c r="E430" s="19" t="n"/>
      <c r="F430" s="20" t="n"/>
      <c r="G430" s="17" t="n"/>
      <c r="H430" s="21">
        <f>IF(OR($B430="",$E430=""),"",IF($B430&lt;&gt;$B429,$E430,IF($G429="Yes",$E430,N($H429)+$E430)))</f>
        <v/>
      </c>
      <c r="I430" s="22">
        <f>IF($B430="","",IF($B430&lt;&gt;$B429,"",IF($G429="Yes",IF($D429="","",$D429),$I429)))</f>
        <v/>
      </c>
      <c r="J430" s="22">
        <f>IF(OR($G430&lt;&gt;"Yes",$I430="",$D430=""),"",IF($D430-$I430&gt;0,$D430-$I430,""))</f>
        <v/>
      </c>
      <c r="K430" s="21">
        <f>IF($J430="","",$H430/$J430*100)</f>
        <v/>
      </c>
      <c r="L430" s="21">
        <f>IF($J430="","",$J430/$H430)</f>
        <v/>
      </c>
      <c r="M430" s="21">
        <f>IF($B430="","",IFERROR(SUMIFS($H$4:$H$1003,$B$4:$B$1003,$B430,$J$4:$J$1003,"&gt;0")/SUMIFS($J$4:$J$1003,$B$4:$B$1003,$B430)*100,""))</f>
        <v/>
      </c>
      <c r="N430" s="23">
        <f>IF(OR($K430="",$M430=""),"",$K430/$M430-1)</f>
        <v/>
      </c>
      <c r="O430" s="24">
        <f>IF($N430="","",IF($N430&gt;0.3,"Very high",IF($N430&gt;0.2,"High","")))</f>
        <v/>
      </c>
    </row>
    <row r="431">
      <c r="A431" s="16" t="n"/>
      <c r="B431" s="17" t="n"/>
      <c r="C431" s="17" t="n"/>
      <c r="D431" s="18" t="n"/>
      <c r="E431" s="19" t="n"/>
      <c r="F431" s="20" t="n"/>
      <c r="G431" s="17" t="n"/>
      <c r="H431" s="21">
        <f>IF(OR($B431="",$E431=""),"",IF($B431&lt;&gt;$B430,$E431,IF($G430="Yes",$E431,N($H430)+$E431)))</f>
        <v/>
      </c>
      <c r="I431" s="22">
        <f>IF($B431="","",IF($B431&lt;&gt;$B430,"",IF($G430="Yes",IF($D430="","",$D430),$I430)))</f>
        <v/>
      </c>
      <c r="J431" s="22">
        <f>IF(OR($G431&lt;&gt;"Yes",$I431="",$D431=""),"",IF($D431-$I431&gt;0,$D431-$I431,""))</f>
        <v/>
      </c>
      <c r="K431" s="21">
        <f>IF($J431="","",$H431/$J431*100)</f>
        <v/>
      </c>
      <c r="L431" s="21">
        <f>IF($J431="","",$J431/$H431)</f>
        <v/>
      </c>
      <c r="M431" s="21">
        <f>IF($B431="","",IFERROR(SUMIFS($H$4:$H$1003,$B$4:$B$1003,$B431,$J$4:$J$1003,"&gt;0")/SUMIFS($J$4:$J$1003,$B$4:$B$1003,$B431)*100,""))</f>
        <v/>
      </c>
      <c r="N431" s="23">
        <f>IF(OR($K431="",$M431=""),"",$K431/$M431-1)</f>
        <v/>
      </c>
      <c r="O431" s="24">
        <f>IF($N431="","",IF($N431&gt;0.3,"Very high",IF($N431&gt;0.2,"High","")))</f>
        <v/>
      </c>
    </row>
    <row r="432">
      <c r="A432" s="16" t="n"/>
      <c r="B432" s="17" t="n"/>
      <c r="C432" s="17" t="n"/>
      <c r="D432" s="18" t="n"/>
      <c r="E432" s="19" t="n"/>
      <c r="F432" s="20" t="n"/>
      <c r="G432" s="17" t="n"/>
      <c r="H432" s="21">
        <f>IF(OR($B432="",$E432=""),"",IF($B432&lt;&gt;$B431,$E432,IF($G431="Yes",$E432,N($H431)+$E432)))</f>
        <v/>
      </c>
      <c r="I432" s="22">
        <f>IF($B432="","",IF($B432&lt;&gt;$B431,"",IF($G431="Yes",IF($D431="","",$D431),$I431)))</f>
        <v/>
      </c>
      <c r="J432" s="22">
        <f>IF(OR($G432&lt;&gt;"Yes",$I432="",$D432=""),"",IF($D432-$I432&gt;0,$D432-$I432,""))</f>
        <v/>
      </c>
      <c r="K432" s="21">
        <f>IF($J432="","",$H432/$J432*100)</f>
        <v/>
      </c>
      <c r="L432" s="21">
        <f>IF($J432="","",$J432/$H432)</f>
        <v/>
      </c>
      <c r="M432" s="21">
        <f>IF($B432="","",IFERROR(SUMIFS($H$4:$H$1003,$B$4:$B$1003,$B432,$J$4:$J$1003,"&gt;0")/SUMIFS($J$4:$J$1003,$B$4:$B$1003,$B432)*100,""))</f>
        <v/>
      </c>
      <c r="N432" s="23">
        <f>IF(OR($K432="",$M432=""),"",$K432/$M432-1)</f>
        <v/>
      </c>
      <c r="O432" s="24">
        <f>IF($N432="","",IF($N432&gt;0.3,"Very high",IF($N432&gt;0.2,"High","")))</f>
        <v/>
      </c>
    </row>
    <row r="433">
      <c r="A433" s="16" t="n"/>
      <c r="B433" s="17" t="n"/>
      <c r="C433" s="17" t="n"/>
      <c r="D433" s="18" t="n"/>
      <c r="E433" s="19" t="n"/>
      <c r="F433" s="20" t="n"/>
      <c r="G433" s="17" t="n"/>
      <c r="H433" s="21">
        <f>IF(OR($B433="",$E433=""),"",IF($B433&lt;&gt;$B432,$E433,IF($G432="Yes",$E433,N($H432)+$E433)))</f>
        <v/>
      </c>
      <c r="I433" s="22">
        <f>IF($B433="","",IF($B433&lt;&gt;$B432,"",IF($G432="Yes",IF($D432="","",$D432),$I432)))</f>
        <v/>
      </c>
      <c r="J433" s="22">
        <f>IF(OR($G433&lt;&gt;"Yes",$I433="",$D433=""),"",IF($D433-$I433&gt;0,$D433-$I433,""))</f>
        <v/>
      </c>
      <c r="K433" s="21">
        <f>IF($J433="","",$H433/$J433*100)</f>
        <v/>
      </c>
      <c r="L433" s="21">
        <f>IF($J433="","",$J433/$H433)</f>
        <v/>
      </c>
      <c r="M433" s="21">
        <f>IF($B433="","",IFERROR(SUMIFS($H$4:$H$1003,$B$4:$B$1003,$B433,$J$4:$J$1003,"&gt;0")/SUMIFS($J$4:$J$1003,$B$4:$B$1003,$B433)*100,""))</f>
        <v/>
      </c>
      <c r="N433" s="23">
        <f>IF(OR($K433="",$M433=""),"",$K433/$M433-1)</f>
        <v/>
      </c>
      <c r="O433" s="24">
        <f>IF($N433="","",IF($N433&gt;0.3,"Very high",IF($N433&gt;0.2,"High","")))</f>
        <v/>
      </c>
    </row>
    <row r="434">
      <c r="A434" s="16" t="n"/>
      <c r="B434" s="17" t="n"/>
      <c r="C434" s="17" t="n"/>
      <c r="D434" s="18" t="n"/>
      <c r="E434" s="19" t="n"/>
      <c r="F434" s="20" t="n"/>
      <c r="G434" s="17" t="n"/>
      <c r="H434" s="21">
        <f>IF(OR($B434="",$E434=""),"",IF($B434&lt;&gt;$B433,$E434,IF($G433="Yes",$E434,N($H433)+$E434)))</f>
        <v/>
      </c>
      <c r="I434" s="22">
        <f>IF($B434="","",IF($B434&lt;&gt;$B433,"",IF($G433="Yes",IF($D433="","",$D433),$I433)))</f>
        <v/>
      </c>
      <c r="J434" s="22">
        <f>IF(OR($G434&lt;&gt;"Yes",$I434="",$D434=""),"",IF($D434-$I434&gt;0,$D434-$I434,""))</f>
        <v/>
      </c>
      <c r="K434" s="21">
        <f>IF($J434="","",$H434/$J434*100)</f>
        <v/>
      </c>
      <c r="L434" s="21">
        <f>IF($J434="","",$J434/$H434)</f>
        <v/>
      </c>
      <c r="M434" s="21">
        <f>IF($B434="","",IFERROR(SUMIFS($H$4:$H$1003,$B$4:$B$1003,$B434,$J$4:$J$1003,"&gt;0")/SUMIFS($J$4:$J$1003,$B$4:$B$1003,$B434)*100,""))</f>
        <v/>
      </c>
      <c r="N434" s="23">
        <f>IF(OR($K434="",$M434=""),"",$K434/$M434-1)</f>
        <v/>
      </c>
      <c r="O434" s="24">
        <f>IF($N434="","",IF($N434&gt;0.3,"Very high",IF($N434&gt;0.2,"High","")))</f>
        <v/>
      </c>
    </row>
    <row r="435">
      <c r="A435" s="16" t="n"/>
      <c r="B435" s="17" t="n"/>
      <c r="C435" s="17" t="n"/>
      <c r="D435" s="18" t="n"/>
      <c r="E435" s="19" t="n"/>
      <c r="F435" s="20" t="n"/>
      <c r="G435" s="17" t="n"/>
      <c r="H435" s="21">
        <f>IF(OR($B435="",$E435=""),"",IF($B435&lt;&gt;$B434,$E435,IF($G434="Yes",$E435,N($H434)+$E435)))</f>
        <v/>
      </c>
      <c r="I435" s="22">
        <f>IF($B435="","",IF($B435&lt;&gt;$B434,"",IF($G434="Yes",IF($D434="","",$D434),$I434)))</f>
        <v/>
      </c>
      <c r="J435" s="22">
        <f>IF(OR($G435&lt;&gt;"Yes",$I435="",$D435=""),"",IF($D435-$I435&gt;0,$D435-$I435,""))</f>
        <v/>
      </c>
      <c r="K435" s="21">
        <f>IF($J435="","",$H435/$J435*100)</f>
        <v/>
      </c>
      <c r="L435" s="21">
        <f>IF($J435="","",$J435/$H435)</f>
        <v/>
      </c>
      <c r="M435" s="21">
        <f>IF($B435="","",IFERROR(SUMIFS($H$4:$H$1003,$B$4:$B$1003,$B435,$J$4:$J$1003,"&gt;0")/SUMIFS($J$4:$J$1003,$B$4:$B$1003,$B435)*100,""))</f>
        <v/>
      </c>
      <c r="N435" s="23">
        <f>IF(OR($K435="",$M435=""),"",$K435/$M435-1)</f>
        <v/>
      </c>
      <c r="O435" s="24">
        <f>IF($N435="","",IF($N435&gt;0.3,"Very high",IF($N435&gt;0.2,"High","")))</f>
        <v/>
      </c>
    </row>
    <row r="436">
      <c r="A436" s="16" t="n"/>
      <c r="B436" s="17" t="n"/>
      <c r="C436" s="17" t="n"/>
      <c r="D436" s="18" t="n"/>
      <c r="E436" s="19" t="n"/>
      <c r="F436" s="20" t="n"/>
      <c r="G436" s="17" t="n"/>
      <c r="H436" s="21">
        <f>IF(OR($B436="",$E436=""),"",IF($B436&lt;&gt;$B435,$E436,IF($G435="Yes",$E436,N($H435)+$E436)))</f>
        <v/>
      </c>
      <c r="I436" s="22">
        <f>IF($B436="","",IF($B436&lt;&gt;$B435,"",IF($G435="Yes",IF($D435="","",$D435),$I435)))</f>
        <v/>
      </c>
      <c r="J436" s="22">
        <f>IF(OR($G436&lt;&gt;"Yes",$I436="",$D436=""),"",IF($D436-$I436&gt;0,$D436-$I436,""))</f>
        <v/>
      </c>
      <c r="K436" s="21">
        <f>IF($J436="","",$H436/$J436*100)</f>
        <v/>
      </c>
      <c r="L436" s="21">
        <f>IF($J436="","",$J436/$H436)</f>
        <v/>
      </c>
      <c r="M436" s="21">
        <f>IF($B436="","",IFERROR(SUMIFS($H$4:$H$1003,$B$4:$B$1003,$B436,$J$4:$J$1003,"&gt;0")/SUMIFS($J$4:$J$1003,$B$4:$B$1003,$B436)*100,""))</f>
        <v/>
      </c>
      <c r="N436" s="23">
        <f>IF(OR($K436="",$M436=""),"",$K436/$M436-1)</f>
        <v/>
      </c>
      <c r="O436" s="24">
        <f>IF($N436="","",IF($N436&gt;0.3,"Very high",IF($N436&gt;0.2,"High","")))</f>
        <v/>
      </c>
    </row>
    <row r="437">
      <c r="A437" s="16" t="n"/>
      <c r="B437" s="17" t="n"/>
      <c r="C437" s="17" t="n"/>
      <c r="D437" s="18" t="n"/>
      <c r="E437" s="19" t="n"/>
      <c r="F437" s="20" t="n"/>
      <c r="G437" s="17" t="n"/>
      <c r="H437" s="21">
        <f>IF(OR($B437="",$E437=""),"",IF($B437&lt;&gt;$B436,$E437,IF($G436="Yes",$E437,N($H436)+$E437)))</f>
        <v/>
      </c>
      <c r="I437" s="22">
        <f>IF($B437="","",IF($B437&lt;&gt;$B436,"",IF($G436="Yes",IF($D436="","",$D436),$I436)))</f>
        <v/>
      </c>
      <c r="J437" s="22">
        <f>IF(OR($G437&lt;&gt;"Yes",$I437="",$D437=""),"",IF($D437-$I437&gt;0,$D437-$I437,""))</f>
        <v/>
      </c>
      <c r="K437" s="21">
        <f>IF($J437="","",$H437/$J437*100)</f>
        <v/>
      </c>
      <c r="L437" s="21">
        <f>IF($J437="","",$J437/$H437)</f>
        <v/>
      </c>
      <c r="M437" s="21">
        <f>IF($B437="","",IFERROR(SUMIFS($H$4:$H$1003,$B$4:$B$1003,$B437,$J$4:$J$1003,"&gt;0")/SUMIFS($J$4:$J$1003,$B$4:$B$1003,$B437)*100,""))</f>
        <v/>
      </c>
      <c r="N437" s="23">
        <f>IF(OR($K437="",$M437=""),"",$K437/$M437-1)</f>
        <v/>
      </c>
      <c r="O437" s="24">
        <f>IF($N437="","",IF($N437&gt;0.3,"Very high",IF($N437&gt;0.2,"High","")))</f>
        <v/>
      </c>
    </row>
    <row r="438">
      <c r="A438" s="16" t="n"/>
      <c r="B438" s="17" t="n"/>
      <c r="C438" s="17" t="n"/>
      <c r="D438" s="18" t="n"/>
      <c r="E438" s="19" t="n"/>
      <c r="F438" s="20" t="n"/>
      <c r="G438" s="17" t="n"/>
      <c r="H438" s="21">
        <f>IF(OR($B438="",$E438=""),"",IF($B438&lt;&gt;$B437,$E438,IF($G437="Yes",$E438,N($H437)+$E438)))</f>
        <v/>
      </c>
      <c r="I438" s="22">
        <f>IF($B438="","",IF($B438&lt;&gt;$B437,"",IF($G437="Yes",IF($D437="","",$D437),$I437)))</f>
        <v/>
      </c>
      <c r="J438" s="22">
        <f>IF(OR($G438&lt;&gt;"Yes",$I438="",$D438=""),"",IF($D438-$I438&gt;0,$D438-$I438,""))</f>
        <v/>
      </c>
      <c r="K438" s="21">
        <f>IF($J438="","",$H438/$J438*100)</f>
        <v/>
      </c>
      <c r="L438" s="21">
        <f>IF($J438="","",$J438/$H438)</f>
        <v/>
      </c>
      <c r="M438" s="21">
        <f>IF($B438="","",IFERROR(SUMIFS($H$4:$H$1003,$B$4:$B$1003,$B438,$J$4:$J$1003,"&gt;0")/SUMIFS($J$4:$J$1003,$B$4:$B$1003,$B438)*100,""))</f>
        <v/>
      </c>
      <c r="N438" s="23">
        <f>IF(OR($K438="",$M438=""),"",$K438/$M438-1)</f>
        <v/>
      </c>
      <c r="O438" s="24">
        <f>IF($N438="","",IF($N438&gt;0.3,"Very high",IF($N438&gt;0.2,"High","")))</f>
        <v/>
      </c>
    </row>
    <row r="439">
      <c r="A439" s="16" t="n"/>
      <c r="B439" s="17" t="n"/>
      <c r="C439" s="17" t="n"/>
      <c r="D439" s="18" t="n"/>
      <c r="E439" s="19" t="n"/>
      <c r="F439" s="20" t="n"/>
      <c r="G439" s="17" t="n"/>
      <c r="H439" s="21">
        <f>IF(OR($B439="",$E439=""),"",IF($B439&lt;&gt;$B438,$E439,IF($G438="Yes",$E439,N($H438)+$E439)))</f>
        <v/>
      </c>
      <c r="I439" s="22">
        <f>IF($B439="","",IF($B439&lt;&gt;$B438,"",IF($G438="Yes",IF($D438="","",$D438),$I438)))</f>
        <v/>
      </c>
      <c r="J439" s="22">
        <f>IF(OR($G439&lt;&gt;"Yes",$I439="",$D439=""),"",IF($D439-$I439&gt;0,$D439-$I439,""))</f>
        <v/>
      </c>
      <c r="K439" s="21">
        <f>IF($J439="","",$H439/$J439*100)</f>
        <v/>
      </c>
      <c r="L439" s="21">
        <f>IF($J439="","",$J439/$H439)</f>
        <v/>
      </c>
      <c r="M439" s="21">
        <f>IF($B439="","",IFERROR(SUMIFS($H$4:$H$1003,$B$4:$B$1003,$B439,$J$4:$J$1003,"&gt;0")/SUMIFS($J$4:$J$1003,$B$4:$B$1003,$B439)*100,""))</f>
        <v/>
      </c>
      <c r="N439" s="23">
        <f>IF(OR($K439="",$M439=""),"",$K439/$M439-1)</f>
        <v/>
      </c>
      <c r="O439" s="24">
        <f>IF($N439="","",IF($N439&gt;0.3,"Very high",IF($N439&gt;0.2,"High","")))</f>
        <v/>
      </c>
    </row>
    <row r="440">
      <c r="A440" s="16" t="n"/>
      <c r="B440" s="17" t="n"/>
      <c r="C440" s="17" t="n"/>
      <c r="D440" s="18" t="n"/>
      <c r="E440" s="19" t="n"/>
      <c r="F440" s="20" t="n"/>
      <c r="G440" s="17" t="n"/>
      <c r="H440" s="21">
        <f>IF(OR($B440="",$E440=""),"",IF($B440&lt;&gt;$B439,$E440,IF($G439="Yes",$E440,N($H439)+$E440)))</f>
        <v/>
      </c>
      <c r="I440" s="22">
        <f>IF($B440="","",IF($B440&lt;&gt;$B439,"",IF($G439="Yes",IF($D439="","",$D439),$I439)))</f>
        <v/>
      </c>
      <c r="J440" s="22">
        <f>IF(OR($G440&lt;&gt;"Yes",$I440="",$D440=""),"",IF($D440-$I440&gt;0,$D440-$I440,""))</f>
        <v/>
      </c>
      <c r="K440" s="21">
        <f>IF($J440="","",$H440/$J440*100)</f>
        <v/>
      </c>
      <c r="L440" s="21">
        <f>IF($J440="","",$J440/$H440)</f>
        <v/>
      </c>
      <c r="M440" s="21">
        <f>IF($B440="","",IFERROR(SUMIFS($H$4:$H$1003,$B$4:$B$1003,$B440,$J$4:$J$1003,"&gt;0")/SUMIFS($J$4:$J$1003,$B$4:$B$1003,$B440)*100,""))</f>
        <v/>
      </c>
      <c r="N440" s="23">
        <f>IF(OR($K440="",$M440=""),"",$K440/$M440-1)</f>
        <v/>
      </c>
      <c r="O440" s="24">
        <f>IF($N440="","",IF($N440&gt;0.3,"Very high",IF($N440&gt;0.2,"High","")))</f>
        <v/>
      </c>
    </row>
    <row r="441">
      <c r="A441" s="16" t="n"/>
      <c r="B441" s="17" t="n"/>
      <c r="C441" s="17" t="n"/>
      <c r="D441" s="18" t="n"/>
      <c r="E441" s="19" t="n"/>
      <c r="F441" s="20" t="n"/>
      <c r="G441" s="17" t="n"/>
      <c r="H441" s="21">
        <f>IF(OR($B441="",$E441=""),"",IF($B441&lt;&gt;$B440,$E441,IF($G440="Yes",$E441,N($H440)+$E441)))</f>
        <v/>
      </c>
      <c r="I441" s="22">
        <f>IF($B441="","",IF($B441&lt;&gt;$B440,"",IF($G440="Yes",IF($D440="","",$D440),$I440)))</f>
        <v/>
      </c>
      <c r="J441" s="22">
        <f>IF(OR($G441&lt;&gt;"Yes",$I441="",$D441=""),"",IF($D441-$I441&gt;0,$D441-$I441,""))</f>
        <v/>
      </c>
      <c r="K441" s="21">
        <f>IF($J441="","",$H441/$J441*100)</f>
        <v/>
      </c>
      <c r="L441" s="21">
        <f>IF($J441="","",$J441/$H441)</f>
        <v/>
      </c>
      <c r="M441" s="21">
        <f>IF($B441="","",IFERROR(SUMIFS($H$4:$H$1003,$B$4:$B$1003,$B441,$J$4:$J$1003,"&gt;0")/SUMIFS($J$4:$J$1003,$B$4:$B$1003,$B441)*100,""))</f>
        <v/>
      </c>
      <c r="N441" s="23">
        <f>IF(OR($K441="",$M441=""),"",$K441/$M441-1)</f>
        <v/>
      </c>
      <c r="O441" s="24">
        <f>IF($N441="","",IF($N441&gt;0.3,"Very high",IF($N441&gt;0.2,"High","")))</f>
        <v/>
      </c>
    </row>
    <row r="442">
      <c r="A442" s="16" t="n"/>
      <c r="B442" s="17" t="n"/>
      <c r="C442" s="17" t="n"/>
      <c r="D442" s="18" t="n"/>
      <c r="E442" s="19" t="n"/>
      <c r="F442" s="20" t="n"/>
      <c r="G442" s="17" t="n"/>
      <c r="H442" s="21">
        <f>IF(OR($B442="",$E442=""),"",IF($B442&lt;&gt;$B441,$E442,IF($G441="Yes",$E442,N($H441)+$E442)))</f>
        <v/>
      </c>
      <c r="I442" s="22">
        <f>IF($B442="","",IF($B442&lt;&gt;$B441,"",IF($G441="Yes",IF($D441="","",$D441),$I441)))</f>
        <v/>
      </c>
      <c r="J442" s="22">
        <f>IF(OR($G442&lt;&gt;"Yes",$I442="",$D442=""),"",IF($D442-$I442&gt;0,$D442-$I442,""))</f>
        <v/>
      </c>
      <c r="K442" s="21">
        <f>IF($J442="","",$H442/$J442*100)</f>
        <v/>
      </c>
      <c r="L442" s="21">
        <f>IF($J442="","",$J442/$H442)</f>
        <v/>
      </c>
      <c r="M442" s="21">
        <f>IF($B442="","",IFERROR(SUMIFS($H$4:$H$1003,$B$4:$B$1003,$B442,$J$4:$J$1003,"&gt;0")/SUMIFS($J$4:$J$1003,$B$4:$B$1003,$B442)*100,""))</f>
        <v/>
      </c>
      <c r="N442" s="23">
        <f>IF(OR($K442="",$M442=""),"",$K442/$M442-1)</f>
        <v/>
      </c>
      <c r="O442" s="24">
        <f>IF($N442="","",IF($N442&gt;0.3,"Very high",IF($N442&gt;0.2,"High","")))</f>
        <v/>
      </c>
    </row>
    <row r="443">
      <c r="A443" s="16" t="n"/>
      <c r="B443" s="17" t="n"/>
      <c r="C443" s="17" t="n"/>
      <c r="D443" s="18" t="n"/>
      <c r="E443" s="19" t="n"/>
      <c r="F443" s="20" t="n"/>
      <c r="G443" s="17" t="n"/>
      <c r="H443" s="21">
        <f>IF(OR($B443="",$E443=""),"",IF($B443&lt;&gt;$B442,$E443,IF($G442="Yes",$E443,N($H442)+$E443)))</f>
        <v/>
      </c>
      <c r="I443" s="22">
        <f>IF($B443="","",IF($B443&lt;&gt;$B442,"",IF($G442="Yes",IF($D442="","",$D442),$I442)))</f>
        <v/>
      </c>
      <c r="J443" s="22">
        <f>IF(OR($G443&lt;&gt;"Yes",$I443="",$D443=""),"",IF($D443-$I443&gt;0,$D443-$I443,""))</f>
        <v/>
      </c>
      <c r="K443" s="21">
        <f>IF($J443="","",$H443/$J443*100)</f>
        <v/>
      </c>
      <c r="L443" s="21">
        <f>IF($J443="","",$J443/$H443)</f>
        <v/>
      </c>
      <c r="M443" s="21">
        <f>IF($B443="","",IFERROR(SUMIFS($H$4:$H$1003,$B$4:$B$1003,$B443,$J$4:$J$1003,"&gt;0")/SUMIFS($J$4:$J$1003,$B$4:$B$1003,$B443)*100,""))</f>
        <v/>
      </c>
      <c r="N443" s="23">
        <f>IF(OR($K443="",$M443=""),"",$K443/$M443-1)</f>
        <v/>
      </c>
      <c r="O443" s="24">
        <f>IF($N443="","",IF($N443&gt;0.3,"Very high",IF($N443&gt;0.2,"High","")))</f>
        <v/>
      </c>
    </row>
    <row r="444">
      <c r="A444" s="16" t="n"/>
      <c r="B444" s="17" t="n"/>
      <c r="C444" s="17" t="n"/>
      <c r="D444" s="18" t="n"/>
      <c r="E444" s="19" t="n"/>
      <c r="F444" s="20" t="n"/>
      <c r="G444" s="17" t="n"/>
      <c r="H444" s="21">
        <f>IF(OR($B444="",$E444=""),"",IF($B444&lt;&gt;$B443,$E444,IF($G443="Yes",$E444,N($H443)+$E444)))</f>
        <v/>
      </c>
      <c r="I444" s="22">
        <f>IF($B444="","",IF($B444&lt;&gt;$B443,"",IF($G443="Yes",IF($D443="","",$D443),$I443)))</f>
        <v/>
      </c>
      <c r="J444" s="22">
        <f>IF(OR($G444&lt;&gt;"Yes",$I444="",$D444=""),"",IF($D444-$I444&gt;0,$D444-$I444,""))</f>
        <v/>
      </c>
      <c r="K444" s="21">
        <f>IF($J444="","",$H444/$J444*100)</f>
        <v/>
      </c>
      <c r="L444" s="21">
        <f>IF($J444="","",$J444/$H444)</f>
        <v/>
      </c>
      <c r="M444" s="21">
        <f>IF($B444="","",IFERROR(SUMIFS($H$4:$H$1003,$B$4:$B$1003,$B444,$J$4:$J$1003,"&gt;0")/SUMIFS($J$4:$J$1003,$B$4:$B$1003,$B444)*100,""))</f>
        <v/>
      </c>
      <c r="N444" s="23">
        <f>IF(OR($K444="",$M444=""),"",$K444/$M444-1)</f>
        <v/>
      </c>
      <c r="O444" s="24">
        <f>IF($N444="","",IF($N444&gt;0.3,"Very high",IF($N444&gt;0.2,"High","")))</f>
        <v/>
      </c>
    </row>
    <row r="445">
      <c r="A445" s="16" t="n"/>
      <c r="B445" s="17" t="n"/>
      <c r="C445" s="17" t="n"/>
      <c r="D445" s="18" t="n"/>
      <c r="E445" s="19" t="n"/>
      <c r="F445" s="20" t="n"/>
      <c r="G445" s="17" t="n"/>
      <c r="H445" s="21">
        <f>IF(OR($B445="",$E445=""),"",IF($B445&lt;&gt;$B444,$E445,IF($G444="Yes",$E445,N($H444)+$E445)))</f>
        <v/>
      </c>
      <c r="I445" s="22">
        <f>IF($B445="","",IF($B445&lt;&gt;$B444,"",IF($G444="Yes",IF($D444="","",$D444),$I444)))</f>
        <v/>
      </c>
      <c r="J445" s="22">
        <f>IF(OR($G445&lt;&gt;"Yes",$I445="",$D445=""),"",IF($D445-$I445&gt;0,$D445-$I445,""))</f>
        <v/>
      </c>
      <c r="K445" s="21">
        <f>IF($J445="","",$H445/$J445*100)</f>
        <v/>
      </c>
      <c r="L445" s="21">
        <f>IF($J445="","",$J445/$H445)</f>
        <v/>
      </c>
      <c r="M445" s="21">
        <f>IF($B445="","",IFERROR(SUMIFS($H$4:$H$1003,$B$4:$B$1003,$B445,$J$4:$J$1003,"&gt;0")/SUMIFS($J$4:$J$1003,$B$4:$B$1003,$B445)*100,""))</f>
        <v/>
      </c>
      <c r="N445" s="23">
        <f>IF(OR($K445="",$M445=""),"",$K445/$M445-1)</f>
        <v/>
      </c>
      <c r="O445" s="24">
        <f>IF($N445="","",IF($N445&gt;0.3,"Very high",IF($N445&gt;0.2,"High","")))</f>
        <v/>
      </c>
    </row>
    <row r="446">
      <c r="A446" s="16" t="n"/>
      <c r="B446" s="17" t="n"/>
      <c r="C446" s="17" t="n"/>
      <c r="D446" s="18" t="n"/>
      <c r="E446" s="19" t="n"/>
      <c r="F446" s="20" t="n"/>
      <c r="G446" s="17" t="n"/>
      <c r="H446" s="21">
        <f>IF(OR($B446="",$E446=""),"",IF($B446&lt;&gt;$B445,$E446,IF($G445="Yes",$E446,N($H445)+$E446)))</f>
        <v/>
      </c>
      <c r="I446" s="22">
        <f>IF($B446="","",IF($B446&lt;&gt;$B445,"",IF($G445="Yes",IF($D445="","",$D445),$I445)))</f>
        <v/>
      </c>
      <c r="J446" s="22">
        <f>IF(OR($G446&lt;&gt;"Yes",$I446="",$D446=""),"",IF($D446-$I446&gt;0,$D446-$I446,""))</f>
        <v/>
      </c>
      <c r="K446" s="21">
        <f>IF($J446="","",$H446/$J446*100)</f>
        <v/>
      </c>
      <c r="L446" s="21">
        <f>IF($J446="","",$J446/$H446)</f>
        <v/>
      </c>
      <c r="M446" s="21">
        <f>IF($B446="","",IFERROR(SUMIFS($H$4:$H$1003,$B$4:$B$1003,$B446,$J$4:$J$1003,"&gt;0")/SUMIFS($J$4:$J$1003,$B$4:$B$1003,$B446)*100,""))</f>
        <v/>
      </c>
      <c r="N446" s="23">
        <f>IF(OR($K446="",$M446=""),"",$K446/$M446-1)</f>
        <v/>
      </c>
      <c r="O446" s="24">
        <f>IF($N446="","",IF($N446&gt;0.3,"Very high",IF($N446&gt;0.2,"High","")))</f>
        <v/>
      </c>
    </row>
    <row r="447">
      <c r="A447" s="16" t="n"/>
      <c r="B447" s="17" t="n"/>
      <c r="C447" s="17" t="n"/>
      <c r="D447" s="18" t="n"/>
      <c r="E447" s="19" t="n"/>
      <c r="F447" s="20" t="n"/>
      <c r="G447" s="17" t="n"/>
      <c r="H447" s="21">
        <f>IF(OR($B447="",$E447=""),"",IF($B447&lt;&gt;$B446,$E447,IF($G446="Yes",$E447,N($H446)+$E447)))</f>
        <v/>
      </c>
      <c r="I447" s="22">
        <f>IF($B447="","",IF($B447&lt;&gt;$B446,"",IF($G446="Yes",IF($D446="","",$D446),$I446)))</f>
        <v/>
      </c>
      <c r="J447" s="22">
        <f>IF(OR($G447&lt;&gt;"Yes",$I447="",$D447=""),"",IF($D447-$I447&gt;0,$D447-$I447,""))</f>
        <v/>
      </c>
      <c r="K447" s="21">
        <f>IF($J447="","",$H447/$J447*100)</f>
        <v/>
      </c>
      <c r="L447" s="21">
        <f>IF($J447="","",$J447/$H447)</f>
        <v/>
      </c>
      <c r="M447" s="21">
        <f>IF($B447="","",IFERROR(SUMIFS($H$4:$H$1003,$B$4:$B$1003,$B447,$J$4:$J$1003,"&gt;0")/SUMIFS($J$4:$J$1003,$B$4:$B$1003,$B447)*100,""))</f>
        <v/>
      </c>
      <c r="N447" s="23">
        <f>IF(OR($K447="",$M447=""),"",$K447/$M447-1)</f>
        <v/>
      </c>
      <c r="O447" s="24">
        <f>IF($N447="","",IF($N447&gt;0.3,"Very high",IF($N447&gt;0.2,"High","")))</f>
        <v/>
      </c>
    </row>
    <row r="448">
      <c r="A448" s="16" t="n"/>
      <c r="B448" s="17" t="n"/>
      <c r="C448" s="17" t="n"/>
      <c r="D448" s="18" t="n"/>
      <c r="E448" s="19" t="n"/>
      <c r="F448" s="20" t="n"/>
      <c r="G448" s="17" t="n"/>
      <c r="H448" s="21">
        <f>IF(OR($B448="",$E448=""),"",IF($B448&lt;&gt;$B447,$E448,IF($G447="Yes",$E448,N($H447)+$E448)))</f>
        <v/>
      </c>
      <c r="I448" s="22">
        <f>IF($B448="","",IF($B448&lt;&gt;$B447,"",IF($G447="Yes",IF($D447="","",$D447),$I447)))</f>
        <v/>
      </c>
      <c r="J448" s="22">
        <f>IF(OR($G448&lt;&gt;"Yes",$I448="",$D448=""),"",IF($D448-$I448&gt;0,$D448-$I448,""))</f>
        <v/>
      </c>
      <c r="K448" s="21">
        <f>IF($J448="","",$H448/$J448*100)</f>
        <v/>
      </c>
      <c r="L448" s="21">
        <f>IF($J448="","",$J448/$H448)</f>
        <v/>
      </c>
      <c r="M448" s="21">
        <f>IF($B448="","",IFERROR(SUMIFS($H$4:$H$1003,$B$4:$B$1003,$B448,$J$4:$J$1003,"&gt;0")/SUMIFS($J$4:$J$1003,$B$4:$B$1003,$B448)*100,""))</f>
        <v/>
      </c>
      <c r="N448" s="23">
        <f>IF(OR($K448="",$M448=""),"",$K448/$M448-1)</f>
        <v/>
      </c>
      <c r="O448" s="24">
        <f>IF($N448="","",IF($N448&gt;0.3,"Very high",IF($N448&gt;0.2,"High","")))</f>
        <v/>
      </c>
    </row>
    <row r="449">
      <c r="A449" s="16" t="n"/>
      <c r="B449" s="17" t="n"/>
      <c r="C449" s="17" t="n"/>
      <c r="D449" s="18" t="n"/>
      <c r="E449" s="19" t="n"/>
      <c r="F449" s="20" t="n"/>
      <c r="G449" s="17" t="n"/>
      <c r="H449" s="21">
        <f>IF(OR($B449="",$E449=""),"",IF($B449&lt;&gt;$B448,$E449,IF($G448="Yes",$E449,N($H448)+$E449)))</f>
        <v/>
      </c>
      <c r="I449" s="22">
        <f>IF($B449="","",IF($B449&lt;&gt;$B448,"",IF($G448="Yes",IF($D448="","",$D448),$I448)))</f>
        <v/>
      </c>
      <c r="J449" s="22">
        <f>IF(OR($G449&lt;&gt;"Yes",$I449="",$D449=""),"",IF($D449-$I449&gt;0,$D449-$I449,""))</f>
        <v/>
      </c>
      <c r="K449" s="21">
        <f>IF($J449="","",$H449/$J449*100)</f>
        <v/>
      </c>
      <c r="L449" s="21">
        <f>IF($J449="","",$J449/$H449)</f>
        <v/>
      </c>
      <c r="M449" s="21">
        <f>IF($B449="","",IFERROR(SUMIFS($H$4:$H$1003,$B$4:$B$1003,$B449,$J$4:$J$1003,"&gt;0")/SUMIFS($J$4:$J$1003,$B$4:$B$1003,$B449)*100,""))</f>
        <v/>
      </c>
      <c r="N449" s="23">
        <f>IF(OR($K449="",$M449=""),"",$K449/$M449-1)</f>
        <v/>
      </c>
      <c r="O449" s="24">
        <f>IF($N449="","",IF($N449&gt;0.3,"Very high",IF($N449&gt;0.2,"High","")))</f>
        <v/>
      </c>
    </row>
    <row r="450">
      <c r="A450" s="16" t="n"/>
      <c r="B450" s="17" t="n"/>
      <c r="C450" s="17" t="n"/>
      <c r="D450" s="18" t="n"/>
      <c r="E450" s="19" t="n"/>
      <c r="F450" s="20" t="n"/>
      <c r="G450" s="17" t="n"/>
      <c r="H450" s="21">
        <f>IF(OR($B450="",$E450=""),"",IF($B450&lt;&gt;$B449,$E450,IF($G449="Yes",$E450,N($H449)+$E450)))</f>
        <v/>
      </c>
      <c r="I450" s="22">
        <f>IF($B450="","",IF($B450&lt;&gt;$B449,"",IF($G449="Yes",IF($D449="","",$D449),$I449)))</f>
        <v/>
      </c>
      <c r="J450" s="22">
        <f>IF(OR($G450&lt;&gt;"Yes",$I450="",$D450=""),"",IF($D450-$I450&gt;0,$D450-$I450,""))</f>
        <v/>
      </c>
      <c r="K450" s="21">
        <f>IF($J450="","",$H450/$J450*100)</f>
        <v/>
      </c>
      <c r="L450" s="21">
        <f>IF($J450="","",$J450/$H450)</f>
        <v/>
      </c>
      <c r="M450" s="21">
        <f>IF($B450="","",IFERROR(SUMIFS($H$4:$H$1003,$B$4:$B$1003,$B450,$J$4:$J$1003,"&gt;0")/SUMIFS($J$4:$J$1003,$B$4:$B$1003,$B450)*100,""))</f>
        <v/>
      </c>
      <c r="N450" s="23">
        <f>IF(OR($K450="",$M450=""),"",$K450/$M450-1)</f>
        <v/>
      </c>
      <c r="O450" s="24">
        <f>IF($N450="","",IF($N450&gt;0.3,"Very high",IF($N450&gt;0.2,"High","")))</f>
        <v/>
      </c>
    </row>
    <row r="451">
      <c r="A451" s="16" t="n"/>
      <c r="B451" s="17" t="n"/>
      <c r="C451" s="17" t="n"/>
      <c r="D451" s="18" t="n"/>
      <c r="E451" s="19" t="n"/>
      <c r="F451" s="20" t="n"/>
      <c r="G451" s="17" t="n"/>
      <c r="H451" s="21">
        <f>IF(OR($B451="",$E451=""),"",IF($B451&lt;&gt;$B450,$E451,IF($G450="Yes",$E451,N($H450)+$E451)))</f>
        <v/>
      </c>
      <c r="I451" s="22">
        <f>IF($B451="","",IF($B451&lt;&gt;$B450,"",IF($G450="Yes",IF($D450="","",$D450),$I450)))</f>
        <v/>
      </c>
      <c r="J451" s="22">
        <f>IF(OR($G451&lt;&gt;"Yes",$I451="",$D451=""),"",IF($D451-$I451&gt;0,$D451-$I451,""))</f>
        <v/>
      </c>
      <c r="K451" s="21">
        <f>IF($J451="","",$H451/$J451*100)</f>
        <v/>
      </c>
      <c r="L451" s="21">
        <f>IF($J451="","",$J451/$H451)</f>
        <v/>
      </c>
      <c r="M451" s="21">
        <f>IF($B451="","",IFERROR(SUMIFS($H$4:$H$1003,$B$4:$B$1003,$B451,$J$4:$J$1003,"&gt;0")/SUMIFS($J$4:$J$1003,$B$4:$B$1003,$B451)*100,""))</f>
        <v/>
      </c>
      <c r="N451" s="23">
        <f>IF(OR($K451="",$M451=""),"",$K451/$M451-1)</f>
        <v/>
      </c>
      <c r="O451" s="24">
        <f>IF($N451="","",IF($N451&gt;0.3,"Very high",IF($N451&gt;0.2,"High","")))</f>
        <v/>
      </c>
    </row>
    <row r="452">
      <c r="A452" s="16" t="n"/>
      <c r="B452" s="17" t="n"/>
      <c r="C452" s="17" t="n"/>
      <c r="D452" s="18" t="n"/>
      <c r="E452" s="19" t="n"/>
      <c r="F452" s="20" t="n"/>
      <c r="G452" s="17" t="n"/>
      <c r="H452" s="21">
        <f>IF(OR($B452="",$E452=""),"",IF($B452&lt;&gt;$B451,$E452,IF($G451="Yes",$E452,N($H451)+$E452)))</f>
        <v/>
      </c>
      <c r="I452" s="22">
        <f>IF($B452="","",IF($B452&lt;&gt;$B451,"",IF($G451="Yes",IF($D451="","",$D451),$I451)))</f>
        <v/>
      </c>
      <c r="J452" s="22">
        <f>IF(OR($G452&lt;&gt;"Yes",$I452="",$D452=""),"",IF($D452-$I452&gt;0,$D452-$I452,""))</f>
        <v/>
      </c>
      <c r="K452" s="21">
        <f>IF($J452="","",$H452/$J452*100)</f>
        <v/>
      </c>
      <c r="L452" s="21">
        <f>IF($J452="","",$J452/$H452)</f>
        <v/>
      </c>
      <c r="M452" s="21">
        <f>IF($B452="","",IFERROR(SUMIFS($H$4:$H$1003,$B$4:$B$1003,$B452,$J$4:$J$1003,"&gt;0")/SUMIFS($J$4:$J$1003,$B$4:$B$1003,$B452)*100,""))</f>
        <v/>
      </c>
      <c r="N452" s="23">
        <f>IF(OR($K452="",$M452=""),"",$K452/$M452-1)</f>
        <v/>
      </c>
      <c r="O452" s="24">
        <f>IF($N452="","",IF($N452&gt;0.3,"Very high",IF($N452&gt;0.2,"High","")))</f>
        <v/>
      </c>
    </row>
    <row r="453">
      <c r="A453" s="16" t="n"/>
      <c r="B453" s="17" t="n"/>
      <c r="C453" s="17" t="n"/>
      <c r="D453" s="18" t="n"/>
      <c r="E453" s="19" t="n"/>
      <c r="F453" s="20" t="n"/>
      <c r="G453" s="17" t="n"/>
      <c r="H453" s="21">
        <f>IF(OR($B453="",$E453=""),"",IF($B453&lt;&gt;$B452,$E453,IF($G452="Yes",$E453,N($H452)+$E453)))</f>
        <v/>
      </c>
      <c r="I453" s="22">
        <f>IF($B453="","",IF($B453&lt;&gt;$B452,"",IF($G452="Yes",IF($D452="","",$D452),$I452)))</f>
        <v/>
      </c>
      <c r="J453" s="22">
        <f>IF(OR($G453&lt;&gt;"Yes",$I453="",$D453=""),"",IF($D453-$I453&gt;0,$D453-$I453,""))</f>
        <v/>
      </c>
      <c r="K453" s="21">
        <f>IF($J453="","",$H453/$J453*100)</f>
        <v/>
      </c>
      <c r="L453" s="21">
        <f>IF($J453="","",$J453/$H453)</f>
        <v/>
      </c>
      <c r="M453" s="21">
        <f>IF($B453="","",IFERROR(SUMIFS($H$4:$H$1003,$B$4:$B$1003,$B453,$J$4:$J$1003,"&gt;0")/SUMIFS($J$4:$J$1003,$B$4:$B$1003,$B453)*100,""))</f>
        <v/>
      </c>
      <c r="N453" s="23">
        <f>IF(OR($K453="",$M453=""),"",$K453/$M453-1)</f>
        <v/>
      </c>
      <c r="O453" s="24">
        <f>IF($N453="","",IF($N453&gt;0.3,"Very high",IF($N453&gt;0.2,"High","")))</f>
        <v/>
      </c>
    </row>
    <row r="454">
      <c r="A454" s="16" t="n"/>
      <c r="B454" s="17" t="n"/>
      <c r="C454" s="17" t="n"/>
      <c r="D454" s="18" t="n"/>
      <c r="E454" s="19" t="n"/>
      <c r="F454" s="20" t="n"/>
      <c r="G454" s="17" t="n"/>
      <c r="H454" s="21">
        <f>IF(OR($B454="",$E454=""),"",IF($B454&lt;&gt;$B453,$E454,IF($G453="Yes",$E454,N($H453)+$E454)))</f>
        <v/>
      </c>
      <c r="I454" s="22">
        <f>IF($B454="","",IF($B454&lt;&gt;$B453,"",IF($G453="Yes",IF($D453="","",$D453),$I453)))</f>
        <v/>
      </c>
      <c r="J454" s="22">
        <f>IF(OR($G454&lt;&gt;"Yes",$I454="",$D454=""),"",IF($D454-$I454&gt;0,$D454-$I454,""))</f>
        <v/>
      </c>
      <c r="K454" s="21">
        <f>IF($J454="","",$H454/$J454*100)</f>
        <v/>
      </c>
      <c r="L454" s="21">
        <f>IF($J454="","",$J454/$H454)</f>
        <v/>
      </c>
      <c r="M454" s="21">
        <f>IF($B454="","",IFERROR(SUMIFS($H$4:$H$1003,$B$4:$B$1003,$B454,$J$4:$J$1003,"&gt;0")/SUMIFS($J$4:$J$1003,$B$4:$B$1003,$B454)*100,""))</f>
        <v/>
      </c>
      <c r="N454" s="23">
        <f>IF(OR($K454="",$M454=""),"",$K454/$M454-1)</f>
        <v/>
      </c>
      <c r="O454" s="24">
        <f>IF($N454="","",IF($N454&gt;0.3,"Very high",IF($N454&gt;0.2,"High","")))</f>
        <v/>
      </c>
    </row>
    <row r="455">
      <c r="A455" s="16" t="n"/>
      <c r="B455" s="17" t="n"/>
      <c r="C455" s="17" t="n"/>
      <c r="D455" s="18" t="n"/>
      <c r="E455" s="19" t="n"/>
      <c r="F455" s="20" t="n"/>
      <c r="G455" s="17" t="n"/>
      <c r="H455" s="21">
        <f>IF(OR($B455="",$E455=""),"",IF($B455&lt;&gt;$B454,$E455,IF($G454="Yes",$E455,N($H454)+$E455)))</f>
        <v/>
      </c>
      <c r="I455" s="22">
        <f>IF($B455="","",IF($B455&lt;&gt;$B454,"",IF($G454="Yes",IF($D454="","",$D454),$I454)))</f>
        <v/>
      </c>
      <c r="J455" s="22">
        <f>IF(OR($G455&lt;&gt;"Yes",$I455="",$D455=""),"",IF($D455-$I455&gt;0,$D455-$I455,""))</f>
        <v/>
      </c>
      <c r="K455" s="21">
        <f>IF($J455="","",$H455/$J455*100)</f>
        <v/>
      </c>
      <c r="L455" s="21">
        <f>IF($J455="","",$J455/$H455)</f>
        <v/>
      </c>
      <c r="M455" s="21">
        <f>IF($B455="","",IFERROR(SUMIFS($H$4:$H$1003,$B$4:$B$1003,$B455,$J$4:$J$1003,"&gt;0")/SUMIFS($J$4:$J$1003,$B$4:$B$1003,$B455)*100,""))</f>
        <v/>
      </c>
      <c r="N455" s="23">
        <f>IF(OR($K455="",$M455=""),"",$K455/$M455-1)</f>
        <v/>
      </c>
      <c r="O455" s="24">
        <f>IF($N455="","",IF($N455&gt;0.3,"Very high",IF($N455&gt;0.2,"High","")))</f>
        <v/>
      </c>
    </row>
    <row r="456">
      <c r="A456" s="16" t="n"/>
      <c r="B456" s="17" t="n"/>
      <c r="C456" s="17" t="n"/>
      <c r="D456" s="18" t="n"/>
      <c r="E456" s="19" t="n"/>
      <c r="F456" s="20" t="n"/>
      <c r="G456" s="17" t="n"/>
      <c r="H456" s="21">
        <f>IF(OR($B456="",$E456=""),"",IF($B456&lt;&gt;$B455,$E456,IF($G455="Yes",$E456,N($H455)+$E456)))</f>
        <v/>
      </c>
      <c r="I456" s="22">
        <f>IF($B456="","",IF($B456&lt;&gt;$B455,"",IF($G455="Yes",IF($D455="","",$D455),$I455)))</f>
        <v/>
      </c>
      <c r="J456" s="22">
        <f>IF(OR($G456&lt;&gt;"Yes",$I456="",$D456=""),"",IF($D456-$I456&gt;0,$D456-$I456,""))</f>
        <v/>
      </c>
      <c r="K456" s="21">
        <f>IF($J456="","",$H456/$J456*100)</f>
        <v/>
      </c>
      <c r="L456" s="21">
        <f>IF($J456="","",$J456/$H456)</f>
        <v/>
      </c>
      <c r="M456" s="21">
        <f>IF($B456="","",IFERROR(SUMIFS($H$4:$H$1003,$B$4:$B$1003,$B456,$J$4:$J$1003,"&gt;0")/SUMIFS($J$4:$J$1003,$B$4:$B$1003,$B456)*100,""))</f>
        <v/>
      </c>
      <c r="N456" s="23">
        <f>IF(OR($K456="",$M456=""),"",$K456/$M456-1)</f>
        <v/>
      </c>
      <c r="O456" s="24">
        <f>IF($N456="","",IF($N456&gt;0.3,"Very high",IF($N456&gt;0.2,"High","")))</f>
        <v/>
      </c>
    </row>
    <row r="457">
      <c r="A457" s="16" t="n"/>
      <c r="B457" s="17" t="n"/>
      <c r="C457" s="17" t="n"/>
      <c r="D457" s="18" t="n"/>
      <c r="E457" s="19" t="n"/>
      <c r="F457" s="20" t="n"/>
      <c r="G457" s="17" t="n"/>
      <c r="H457" s="21">
        <f>IF(OR($B457="",$E457=""),"",IF($B457&lt;&gt;$B456,$E457,IF($G456="Yes",$E457,N($H456)+$E457)))</f>
        <v/>
      </c>
      <c r="I457" s="22">
        <f>IF($B457="","",IF($B457&lt;&gt;$B456,"",IF($G456="Yes",IF($D456="","",$D456),$I456)))</f>
        <v/>
      </c>
      <c r="J457" s="22">
        <f>IF(OR($G457&lt;&gt;"Yes",$I457="",$D457=""),"",IF($D457-$I457&gt;0,$D457-$I457,""))</f>
        <v/>
      </c>
      <c r="K457" s="21">
        <f>IF($J457="","",$H457/$J457*100)</f>
        <v/>
      </c>
      <c r="L457" s="21">
        <f>IF($J457="","",$J457/$H457)</f>
        <v/>
      </c>
      <c r="M457" s="21">
        <f>IF($B457="","",IFERROR(SUMIFS($H$4:$H$1003,$B$4:$B$1003,$B457,$J$4:$J$1003,"&gt;0")/SUMIFS($J$4:$J$1003,$B$4:$B$1003,$B457)*100,""))</f>
        <v/>
      </c>
      <c r="N457" s="23">
        <f>IF(OR($K457="",$M457=""),"",$K457/$M457-1)</f>
        <v/>
      </c>
      <c r="O457" s="24">
        <f>IF($N457="","",IF($N457&gt;0.3,"Very high",IF($N457&gt;0.2,"High","")))</f>
        <v/>
      </c>
    </row>
    <row r="458">
      <c r="A458" s="16" t="n"/>
      <c r="B458" s="17" t="n"/>
      <c r="C458" s="17" t="n"/>
      <c r="D458" s="18" t="n"/>
      <c r="E458" s="19" t="n"/>
      <c r="F458" s="20" t="n"/>
      <c r="G458" s="17" t="n"/>
      <c r="H458" s="21">
        <f>IF(OR($B458="",$E458=""),"",IF($B458&lt;&gt;$B457,$E458,IF($G457="Yes",$E458,N($H457)+$E458)))</f>
        <v/>
      </c>
      <c r="I458" s="22">
        <f>IF($B458="","",IF($B458&lt;&gt;$B457,"",IF($G457="Yes",IF($D457="","",$D457),$I457)))</f>
        <v/>
      </c>
      <c r="J458" s="22">
        <f>IF(OR($G458&lt;&gt;"Yes",$I458="",$D458=""),"",IF($D458-$I458&gt;0,$D458-$I458,""))</f>
        <v/>
      </c>
      <c r="K458" s="21">
        <f>IF($J458="","",$H458/$J458*100)</f>
        <v/>
      </c>
      <c r="L458" s="21">
        <f>IF($J458="","",$J458/$H458)</f>
        <v/>
      </c>
      <c r="M458" s="21">
        <f>IF($B458="","",IFERROR(SUMIFS($H$4:$H$1003,$B$4:$B$1003,$B458,$J$4:$J$1003,"&gt;0")/SUMIFS($J$4:$J$1003,$B$4:$B$1003,$B458)*100,""))</f>
        <v/>
      </c>
      <c r="N458" s="23">
        <f>IF(OR($K458="",$M458=""),"",$K458/$M458-1)</f>
        <v/>
      </c>
      <c r="O458" s="24">
        <f>IF($N458="","",IF($N458&gt;0.3,"Very high",IF($N458&gt;0.2,"High","")))</f>
        <v/>
      </c>
    </row>
    <row r="459">
      <c r="A459" s="16" t="n"/>
      <c r="B459" s="17" t="n"/>
      <c r="C459" s="17" t="n"/>
      <c r="D459" s="18" t="n"/>
      <c r="E459" s="19" t="n"/>
      <c r="F459" s="20" t="n"/>
      <c r="G459" s="17" t="n"/>
      <c r="H459" s="21">
        <f>IF(OR($B459="",$E459=""),"",IF($B459&lt;&gt;$B458,$E459,IF($G458="Yes",$E459,N($H458)+$E459)))</f>
        <v/>
      </c>
      <c r="I459" s="22">
        <f>IF($B459="","",IF($B459&lt;&gt;$B458,"",IF($G458="Yes",IF($D458="","",$D458),$I458)))</f>
        <v/>
      </c>
      <c r="J459" s="22">
        <f>IF(OR($G459&lt;&gt;"Yes",$I459="",$D459=""),"",IF($D459-$I459&gt;0,$D459-$I459,""))</f>
        <v/>
      </c>
      <c r="K459" s="21">
        <f>IF($J459="","",$H459/$J459*100)</f>
        <v/>
      </c>
      <c r="L459" s="21">
        <f>IF($J459="","",$J459/$H459)</f>
        <v/>
      </c>
      <c r="M459" s="21">
        <f>IF($B459="","",IFERROR(SUMIFS($H$4:$H$1003,$B$4:$B$1003,$B459,$J$4:$J$1003,"&gt;0")/SUMIFS($J$4:$J$1003,$B$4:$B$1003,$B459)*100,""))</f>
        <v/>
      </c>
      <c r="N459" s="23">
        <f>IF(OR($K459="",$M459=""),"",$K459/$M459-1)</f>
        <v/>
      </c>
      <c r="O459" s="24">
        <f>IF($N459="","",IF($N459&gt;0.3,"Very high",IF($N459&gt;0.2,"High","")))</f>
        <v/>
      </c>
    </row>
    <row r="460">
      <c r="A460" s="16" t="n"/>
      <c r="B460" s="17" t="n"/>
      <c r="C460" s="17" t="n"/>
      <c r="D460" s="18" t="n"/>
      <c r="E460" s="19" t="n"/>
      <c r="F460" s="20" t="n"/>
      <c r="G460" s="17" t="n"/>
      <c r="H460" s="21">
        <f>IF(OR($B460="",$E460=""),"",IF($B460&lt;&gt;$B459,$E460,IF($G459="Yes",$E460,N($H459)+$E460)))</f>
        <v/>
      </c>
      <c r="I460" s="22">
        <f>IF($B460="","",IF($B460&lt;&gt;$B459,"",IF($G459="Yes",IF($D459="","",$D459),$I459)))</f>
        <v/>
      </c>
      <c r="J460" s="22">
        <f>IF(OR($G460&lt;&gt;"Yes",$I460="",$D460=""),"",IF($D460-$I460&gt;0,$D460-$I460,""))</f>
        <v/>
      </c>
      <c r="K460" s="21">
        <f>IF($J460="","",$H460/$J460*100)</f>
        <v/>
      </c>
      <c r="L460" s="21">
        <f>IF($J460="","",$J460/$H460)</f>
        <v/>
      </c>
      <c r="M460" s="21">
        <f>IF($B460="","",IFERROR(SUMIFS($H$4:$H$1003,$B$4:$B$1003,$B460,$J$4:$J$1003,"&gt;0")/SUMIFS($J$4:$J$1003,$B$4:$B$1003,$B460)*100,""))</f>
        <v/>
      </c>
      <c r="N460" s="23">
        <f>IF(OR($K460="",$M460=""),"",$K460/$M460-1)</f>
        <v/>
      </c>
      <c r="O460" s="24">
        <f>IF($N460="","",IF($N460&gt;0.3,"Very high",IF($N460&gt;0.2,"High","")))</f>
        <v/>
      </c>
    </row>
    <row r="461">
      <c r="A461" s="16" t="n"/>
      <c r="B461" s="17" t="n"/>
      <c r="C461" s="17" t="n"/>
      <c r="D461" s="18" t="n"/>
      <c r="E461" s="19" t="n"/>
      <c r="F461" s="20" t="n"/>
      <c r="G461" s="17" t="n"/>
      <c r="H461" s="21">
        <f>IF(OR($B461="",$E461=""),"",IF($B461&lt;&gt;$B460,$E461,IF($G460="Yes",$E461,N($H460)+$E461)))</f>
        <v/>
      </c>
      <c r="I461" s="22">
        <f>IF($B461="","",IF($B461&lt;&gt;$B460,"",IF($G460="Yes",IF($D460="","",$D460),$I460)))</f>
        <v/>
      </c>
      <c r="J461" s="22">
        <f>IF(OR($G461&lt;&gt;"Yes",$I461="",$D461=""),"",IF($D461-$I461&gt;0,$D461-$I461,""))</f>
        <v/>
      </c>
      <c r="K461" s="21">
        <f>IF($J461="","",$H461/$J461*100)</f>
        <v/>
      </c>
      <c r="L461" s="21">
        <f>IF($J461="","",$J461/$H461)</f>
        <v/>
      </c>
      <c r="M461" s="21">
        <f>IF($B461="","",IFERROR(SUMIFS($H$4:$H$1003,$B$4:$B$1003,$B461,$J$4:$J$1003,"&gt;0")/SUMIFS($J$4:$J$1003,$B$4:$B$1003,$B461)*100,""))</f>
        <v/>
      </c>
      <c r="N461" s="23">
        <f>IF(OR($K461="",$M461=""),"",$K461/$M461-1)</f>
        <v/>
      </c>
      <c r="O461" s="24">
        <f>IF($N461="","",IF($N461&gt;0.3,"Very high",IF($N461&gt;0.2,"High","")))</f>
        <v/>
      </c>
    </row>
    <row r="462">
      <c r="A462" s="16" t="n"/>
      <c r="B462" s="17" t="n"/>
      <c r="C462" s="17" t="n"/>
      <c r="D462" s="18" t="n"/>
      <c r="E462" s="19" t="n"/>
      <c r="F462" s="20" t="n"/>
      <c r="G462" s="17" t="n"/>
      <c r="H462" s="21">
        <f>IF(OR($B462="",$E462=""),"",IF($B462&lt;&gt;$B461,$E462,IF($G461="Yes",$E462,N($H461)+$E462)))</f>
        <v/>
      </c>
      <c r="I462" s="22">
        <f>IF($B462="","",IF($B462&lt;&gt;$B461,"",IF($G461="Yes",IF($D461="","",$D461),$I461)))</f>
        <v/>
      </c>
      <c r="J462" s="22">
        <f>IF(OR($G462&lt;&gt;"Yes",$I462="",$D462=""),"",IF($D462-$I462&gt;0,$D462-$I462,""))</f>
        <v/>
      </c>
      <c r="K462" s="21">
        <f>IF($J462="","",$H462/$J462*100)</f>
        <v/>
      </c>
      <c r="L462" s="21">
        <f>IF($J462="","",$J462/$H462)</f>
        <v/>
      </c>
      <c r="M462" s="21">
        <f>IF($B462="","",IFERROR(SUMIFS($H$4:$H$1003,$B$4:$B$1003,$B462,$J$4:$J$1003,"&gt;0")/SUMIFS($J$4:$J$1003,$B$4:$B$1003,$B462)*100,""))</f>
        <v/>
      </c>
      <c r="N462" s="23">
        <f>IF(OR($K462="",$M462=""),"",$K462/$M462-1)</f>
        <v/>
      </c>
      <c r="O462" s="24">
        <f>IF($N462="","",IF($N462&gt;0.3,"Very high",IF($N462&gt;0.2,"High","")))</f>
        <v/>
      </c>
    </row>
    <row r="463">
      <c r="A463" s="16" t="n"/>
      <c r="B463" s="17" t="n"/>
      <c r="C463" s="17" t="n"/>
      <c r="D463" s="18" t="n"/>
      <c r="E463" s="19" t="n"/>
      <c r="F463" s="20" t="n"/>
      <c r="G463" s="17" t="n"/>
      <c r="H463" s="21">
        <f>IF(OR($B463="",$E463=""),"",IF($B463&lt;&gt;$B462,$E463,IF($G462="Yes",$E463,N($H462)+$E463)))</f>
        <v/>
      </c>
      <c r="I463" s="22">
        <f>IF($B463="","",IF($B463&lt;&gt;$B462,"",IF($G462="Yes",IF($D462="","",$D462),$I462)))</f>
        <v/>
      </c>
      <c r="J463" s="22">
        <f>IF(OR($G463&lt;&gt;"Yes",$I463="",$D463=""),"",IF($D463-$I463&gt;0,$D463-$I463,""))</f>
        <v/>
      </c>
      <c r="K463" s="21">
        <f>IF($J463="","",$H463/$J463*100)</f>
        <v/>
      </c>
      <c r="L463" s="21">
        <f>IF($J463="","",$J463/$H463)</f>
        <v/>
      </c>
      <c r="M463" s="21">
        <f>IF($B463="","",IFERROR(SUMIFS($H$4:$H$1003,$B$4:$B$1003,$B463,$J$4:$J$1003,"&gt;0")/SUMIFS($J$4:$J$1003,$B$4:$B$1003,$B463)*100,""))</f>
        <v/>
      </c>
      <c r="N463" s="23">
        <f>IF(OR($K463="",$M463=""),"",$K463/$M463-1)</f>
        <v/>
      </c>
      <c r="O463" s="24">
        <f>IF($N463="","",IF($N463&gt;0.3,"Very high",IF($N463&gt;0.2,"High","")))</f>
        <v/>
      </c>
    </row>
    <row r="464">
      <c r="A464" s="16" t="n"/>
      <c r="B464" s="17" t="n"/>
      <c r="C464" s="17" t="n"/>
      <c r="D464" s="18" t="n"/>
      <c r="E464" s="19" t="n"/>
      <c r="F464" s="20" t="n"/>
      <c r="G464" s="17" t="n"/>
      <c r="H464" s="21">
        <f>IF(OR($B464="",$E464=""),"",IF($B464&lt;&gt;$B463,$E464,IF($G463="Yes",$E464,N($H463)+$E464)))</f>
        <v/>
      </c>
      <c r="I464" s="22">
        <f>IF($B464="","",IF($B464&lt;&gt;$B463,"",IF($G463="Yes",IF($D463="","",$D463),$I463)))</f>
        <v/>
      </c>
      <c r="J464" s="22">
        <f>IF(OR($G464&lt;&gt;"Yes",$I464="",$D464=""),"",IF($D464-$I464&gt;0,$D464-$I464,""))</f>
        <v/>
      </c>
      <c r="K464" s="21">
        <f>IF($J464="","",$H464/$J464*100)</f>
        <v/>
      </c>
      <c r="L464" s="21">
        <f>IF($J464="","",$J464/$H464)</f>
        <v/>
      </c>
      <c r="M464" s="21">
        <f>IF($B464="","",IFERROR(SUMIFS($H$4:$H$1003,$B$4:$B$1003,$B464,$J$4:$J$1003,"&gt;0")/SUMIFS($J$4:$J$1003,$B$4:$B$1003,$B464)*100,""))</f>
        <v/>
      </c>
      <c r="N464" s="23">
        <f>IF(OR($K464="",$M464=""),"",$K464/$M464-1)</f>
        <v/>
      </c>
      <c r="O464" s="24">
        <f>IF($N464="","",IF($N464&gt;0.3,"Very high",IF($N464&gt;0.2,"High","")))</f>
        <v/>
      </c>
    </row>
    <row r="465">
      <c r="A465" s="16" t="n"/>
      <c r="B465" s="17" t="n"/>
      <c r="C465" s="17" t="n"/>
      <c r="D465" s="18" t="n"/>
      <c r="E465" s="19" t="n"/>
      <c r="F465" s="20" t="n"/>
      <c r="G465" s="17" t="n"/>
      <c r="H465" s="21">
        <f>IF(OR($B465="",$E465=""),"",IF($B465&lt;&gt;$B464,$E465,IF($G464="Yes",$E465,N($H464)+$E465)))</f>
        <v/>
      </c>
      <c r="I465" s="22">
        <f>IF($B465="","",IF($B465&lt;&gt;$B464,"",IF($G464="Yes",IF($D464="","",$D464),$I464)))</f>
        <v/>
      </c>
      <c r="J465" s="22">
        <f>IF(OR($G465&lt;&gt;"Yes",$I465="",$D465=""),"",IF($D465-$I465&gt;0,$D465-$I465,""))</f>
        <v/>
      </c>
      <c r="K465" s="21">
        <f>IF($J465="","",$H465/$J465*100)</f>
        <v/>
      </c>
      <c r="L465" s="21">
        <f>IF($J465="","",$J465/$H465)</f>
        <v/>
      </c>
      <c r="M465" s="21">
        <f>IF($B465="","",IFERROR(SUMIFS($H$4:$H$1003,$B$4:$B$1003,$B465,$J$4:$J$1003,"&gt;0")/SUMIFS($J$4:$J$1003,$B$4:$B$1003,$B465)*100,""))</f>
        <v/>
      </c>
      <c r="N465" s="23">
        <f>IF(OR($K465="",$M465=""),"",$K465/$M465-1)</f>
        <v/>
      </c>
      <c r="O465" s="24">
        <f>IF($N465="","",IF($N465&gt;0.3,"Very high",IF($N465&gt;0.2,"High","")))</f>
        <v/>
      </c>
    </row>
    <row r="466">
      <c r="A466" s="16" t="n"/>
      <c r="B466" s="17" t="n"/>
      <c r="C466" s="17" t="n"/>
      <c r="D466" s="18" t="n"/>
      <c r="E466" s="19" t="n"/>
      <c r="F466" s="20" t="n"/>
      <c r="G466" s="17" t="n"/>
      <c r="H466" s="21">
        <f>IF(OR($B466="",$E466=""),"",IF($B466&lt;&gt;$B465,$E466,IF($G465="Yes",$E466,N($H465)+$E466)))</f>
        <v/>
      </c>
      <c r="I466" s="22">
        <f>IF($B466="","",IF($B466&lt;&gt;$B465,"",IF($G465="Yes",IF($D465="","",$D465),$I465)))</f>
        <v/>
      </c>
      <c r="J466" s="22">
        <f>IF(OR($G466&lt;&gt;"Yes",$I466="",$D466=""),"",IF($D466-$I466&gt;0,$D466-$I466,""))</f>
        <v/>
      </c>
      <c r="K466" s="21">
        <f>IF($J466="","",$H466/$J466*100)</f>
        <v/>
      </c>
      <c r="L466" s="21">
        <f>IF($J466="","",$J466/$H466)</f>
        <v/>
      </c>
      <c r="M466" s="21">
        <f>IF($B466="","",IFERROR(SUMIFS($H$4:$H$1003,$B$4:$B$1003,$B466,$J$4:$J$1003,"&gt;0")/SUMIFS($J$4:$J$1003,$B$4:$B$1003,$B466)*100,""))</f>
        <v/>
      </c>
      <c r="N466" s="23">
        <f>IF(OR($K466="",$M466=""),"",$K466/$M466-1)</f>
        <v/>
      </c>
      <c r="O466" s="24">
        <f>IF($N466="","",IF($N466&gt;0.3,"Very high",IF($N466&gt;0.2,"High","")))</f>
        <v/>
      </c>
    </row>
    <row r="467">
      <c r="A467" s="16" t="n"/>
      <c r="B467" s="17" t="n"/>
      <c r="C467" s="17" t="n"/>
      <c r="D467" s="18" t="n"/>
      <c r="E467" s="19" t="n"/>
      <c r="F467" s="20" t="n"/>
      <c r="G467" s="17" t="n"/>
      <c r="H467" s="21">
        <f>IF(OR($B467="",$E467=""),"",IF($B467&lt;&gt;$B466,$E467,IF($G466="Yes",$E467,N($H466)+$E467)))</f>
        <v/>
      </c>
      <c r="I467" s="22">
        <f>IF($B467="","",IF($B467&lt;&gt;$B466,"",IF($G466="Yes",IF($D466="","",$D466),$I466)))</f>
        <v/>
      </c>
      <c r="J467" s="22">
        <f>IF(OR($G467&lt;&gt;"Yes",$I467="",$D467=""),"",IF($D467-$I467&gt;0,$D467-$I467,""))</f>
        <v/>
      </c>
      <c r="K467" s="21">
        <f>IF($J467="","",$H467/$J467*100)</f>
        <v/>
      </c>
      <c r="L467" s="21">
        <f>IF($J467="","",$J467/$H467)</f>
        <v/>
      </c>
      <c r="M467" s="21">
        <f>IF($B467="","",IFERROR(SUMIFS($H$4:$H$1003,$B$4:$B$1003,$B467,$J$4:$J$1003,"&gt;0")/SUMIFS($J$4:$J$1003,$B$4:$B$1003,$B467)*100,""))</f>
        <v/>
      </c>
      <c r="N467" s="23">
        <f>IF(OR($K467="",$M467=""),"",$K467/$M467-1)</f>
        <v/>
      </c>
      <c r="O467" s="24">
        <f>IF($N467="","",IF($N467&gt;0.3,"Very high",IF($N467&gt;0.2,"High","")))</f>
        <v/>
      </c>
    </row>
    <row r="468">
      <c r="A468" s="16" t="n"/>
      <c r="B468" s="17" t="n"/>
      <c r="C468" s="17" t="n"/>
      <c r="D468" s="18" t="n"/>
      <c r="E468" s="19" t="n"/>
      <c r="F468" s="20" t="n"/>
      <c r="G468" s="17" t="n"/>
      <c r="H468" s="21">
        <f>IF(OR($B468="",$E468=""),"",IF($B468&lt;&gt;$B467,$E468,IF($G467="Yes",$E468,N($H467)+$E468)))</f>
        <v/>
      </c>
      <c r="I468" s="22">
        <f>IF($B468="","",IF($B468&lt;&gt;$B467,"",IF($G467="Yes",IF($D467="","",$D467),$I467)))</f>
        <v/>
      </c>
      <c r="J468" s="22">
        <f>IF(OR($G468&lt;&gt;"Yes",$I468="",$D468=""),"",IF($D468-$I468&gt;0,$D468-$I468,""))</f>
        <v/>
      </c>
      <c r="K468" s="21">
        <f>IF($J468="","",$H468/$J468*100)</f>
        <v/>
      </c>
      <c r="L468" s="21">
        <f>IF($J468="","",$J468/$H468)</f>
        <v/>
      </c>
      <c r="M468" s="21">
        <f>IF($B468="","",IFERROR(SUMIFS($H$4:$H$1003,$B$4:$B$1003,$B468,$J$4:$J$1003,"&gt;0")/SUMIFS($J$4:$J$1003,$B$4:$B$1003,$B468)*100,""))</f>
        <v/>
      </c>
      <c r="N468" s="23">
        <f>IF(OR($K468="",$M468=""),"",$K468/$M468-1)</f>
        <v/>
      </c>
      <c r="O468" s="24">
        <f>IF($N468="","",IF($N468&gt;0.3,"Very high",IF($N468&gt;0.2,"High","")))</f>
        <v/>
      </c>
    </row>
    <row r="469">
      <c r="A469" s="16" t="n"/>
      <c r="B469" s="17" t="n"/>
      <c r="C469" s="17" t="n"/>
      <c r="D469" s="18" t="n"/>
      <c r="E469" s="19" t="n"/>
      <c r="F469" s="20" t="n"/>
      <c r="G469" s="17" t="n"/>
      <c r="H469" s="21">
        <f>IF(OR($B469="",$E469=""),"",IF($B469&lt;&gt;$B468,$E469,IF($G468="Yes",$E469,N($H468)+$E469)))</f>
        <v/>
      </c>
      <c r="I469" s="22">
        <f>IF($B469="","",IF($B469&lt;&gt;$B468,"",IF($G468="Yes",IF($D468="","",$D468),$I468)))</f>
        <v/>
      </c>
      <c r="J469" s="22">
        <f>IF(OR($G469&lt;&gt;"Yes",$I469="",$D469=""),"",IF($D469-$I469&gt;0,$D469-$I469,""))</f>
        <v/>
      </c>
      <c r="K469" s="21">
        <f>IF($J469="","",$H469/$J469*100)</f>
        <v/>
      </c>
      <c r="L469" s="21">
        <f>IF($J469="","",$J469/$H469)</f>
        <v/>
      </c>
      <c r="M469" s="21">
        <f>IF($B469="","",IFERROR(SUMIFS($H$4:$H$1003,$B$4:$B$1003,$B469,$J$4:$J$1003,"&gt;0")/SUMIFS($J$4:$J$1003,$B$4:$B$1003,$B469)*100,""))</f>
        <v/>
      </c>
      <c r="N469" s="23">
        <f>IF(OR($K469="",$M469=""),"",$K469/$M469-1)</f>
        <v/>
      </c>
      <c r="O469" s="24">
        <f>IF($N469="","",IF($N469&gt;0.3,"Very high",IF($N469&gt;0.2,"High","")))</f>
        <v/>
      </c>
    </row>
    <row r="470">
      <c r="A470" s="16" t="n"/>
      <c r="B470" s="17" t="n"/>
      <c r="C470" s="17" t="n"/>
      <c r="D470" s="18" t="n"/>
      <c r="E470" s="19" t="n"/>
      <c r="F470" s="20" t="n"/>
      <c r="G470" s="17" t="n"/>
      <c r="H470" s="21">
        <f>IF(OR($B470="",$E470=""),"",IF($B470&lt;&gt;$B469,$E470,IF($G469="Yes",$E470,N($H469)+$E470)))</f>
        <v/>
      </c>
      <c r="I470" s="22">
        <f>IF($B470="","",IF($B470&lt;&gt;$B469,"",IF($G469="Yes",IF($D469="","",$D469),$I469)))</f>
        <v/>
      </c>
      <c r="J470" s="22">
        <f>IF(OR($G470&lt;&gt;"Yes",$I470="",$D470=""),"",IF($D470-$I470&gt;0,$D470-$I470,""))</f>
        <v/>
      </c>
      <c r="K470" s="21">
        <f>IF($J470="","",$H470/$J470*100)</f>
        <v/>
      </c>
      <c r="L470" s="21">
        <f>IF($J470="","",$J470/$H470)</f>
        <v/>
      </c>
      <c r="M470" s="21">
        <f>IF($B470="","",IFERROR(SUMIFS($H$4:$H$1003,$B$4:$B$1003,$B470,$J$4:$J$1003,"&gt;0")/SUMIFS($J$4:$J$1003,$B$4:$B$1003,$B470)*100,""))</f>
        <v/>
      </c>
      <c r="N470" s="23">
        <f>IF(OR($K470="",$M470=""),"",$K470/$M470-1)</f>
        <v/>
      </c>
      <c r="O470" s="24">
        <f>IF($N470="","",IF($N470&gt;0.3,"Very high",IF($N470&gt;0.2,"High","")))</f>
        <v/>
      </c>
    </row>
    <row r="471">
      <c r="A471" s="16" t="n"/>
      <c r="B471" s="17" t="n"/>
      <c r="C471" s="17" t="n"/>
      <c r="D471" s="18" t="n"/>
      <c r="E471" s="19" t="n"/>
      <c r="F471" s="20" t="n"/>
      <c r="G471" s="17" t="n"/>
      <c r="H471" s="21">
        <f>IF(OR($B471="",$E471=""),"",IF($B471&lt;&gt;$B470,$E471,IF($G470="Yes",$E471,N($H470)+$E471)))</f>
        <v/>
      </c>
      <c r="I471" s="22">
        <f>IF($B471="","",IF($B471&lt;&gt;$B470,"",IF($G470="Yes",IF($D470="","",$D470),$I470)))</f>
        <v/>
      </c>
      <c r="J471" s="22">
        <f>IF(OR($G471&lt;&gt;"Yes",$I471="",$D471=""),"",IF($D471-$I471&gt;0,$D471-$I471,""))</f>
        <v/>
      </c>
      <c r="K471" s="21">
        <f>IF($J471="","",$H471/$J471*100)</f>
        <v/>
      </c>
      <c r="L471" s="21">
        <f>IF($J471="","",$J471/$H471)</f>
        <v/>
      </c>
      <c r="M471" s="21">
        <f>IF($B471="","",IFERROR(SUMIFS($H$4:$H$1003,$B$4:$B$1003,$B471,$J$4:$J$1003,"&gt;0")/SUMIFS($J$4:$J$1003,$B$4:$B$1003,$B471)*100,""))</f>
        <v/>
      </c>
      <c r="N471" s="23">
        <f>IF(OR($K471="",$M471=""),"",$K471/$M471-1)</f>
        <v/>
      </c>
      <c r="O471" s="24">
        <f>IF($N471="","",IF($N471&gt;0.3,"Very high",IF($N471&gt;0.2,"High","")))</f>
        <v/>
      </c>
    </row>
    <row r="472">
      <c r="A472" s="16" t="n"/>
      <c r="B472" s="17" t="n"/>
      <c r="C472" s="17" t="n"/>
      <c r="D472" s="18" t="n"/>
      <c r="E472" s="19" t="n"/>
      <c r="F472" s="20" t="n"/>
      <c r="G472" s="17" t="n"/>
      <c r="H472" s="21">
        <f>IF(OR($B472="",$E472=""),"",IF($B472&lt;&gt;$B471,$E472,IF($G471="Yes",$E472,N($H471)+$E472)))</f>
        <v/>
      </c>
      <c r="I472" s="22">
        <f>IF($B472="","",IF($B472&lt;&gt;$B471,"",IF($G471="Yes",IF($D471="","",$D471),$I471)))</f>
        <v/>
      </c>
      <c r="J472" s="22">
        <f>IF(OR($G472&lt;&gt;"Yes",$I472="",$D472=""),"",IF($D472-$I472&gt;0,$D472-$I472,""))</f>
        <v/>
      </c>
      <c r="K472" s="21">
        <f>IF($J472="","",$H472/$J472*100)</f>
        <v/>
      </c>
      <c r="L472" s="21">
        <f>IF($J472="","",$J472/$H472)</f>
        <v/>
      </c>
      <c r="M472" s="21">
        <f>IF($B472="","",IFERROR(SUMIFS($H$4:$H$1003,$B$4:$B$1003,$B472,$J$4:$J$1003,"&gt;0")/SUMIFS($J$4:$J$1003,$B$4:$B$1003,$B472)*100,""))</f>
        <v/>
      </c>
      <c r="N472" s="23">
        <f>IF(OR($K472="",$M472=""),"",$K472/$M472-1)</f>
        <v/>
      </c>
      <c r="O472" s="24">
        <f>IF($N472="","",IF($N472&gt;0.3,"Very high",IF($N472&gt;0.2,"High","")))</f>
        <v/>
      </c>
    </row>
    <row r="473">
      <c r="A473" s="16" t="n"/>
      <c r="B473" s="17" t="n"/>
      <c r="C473" s="17" t="n"/>
      <c r="D473" s="18" t="n"/>
      <c r="E473" s="19" t="n"/>
      <c r="F473" s="20" t="n"/>
      <c r="G473" s="17" t="n"/>
      <c r="H473" s="21">
        <f>IF(OR($B473="",$E473=""),"",IF($B473&lt;&gt;$B472,$E473,IF($G472="Yes",$E473,N($H472)+$E473)))</f>
        <v/>
      </c>
      <c r="I473" s="22">
        <f>IF($B473="","",IF($B473&lt;&gt;$B472,"",IF($G472="Yes",IF($D472="","",$D472),$I472)))</f>
        <v/>
      </c>
      <c r="J473" s="22">
        <f>IF(OR($G473&lt;&gt;"Yes",$I473="",$D473=""),"",IF($D473-$I473&gt;0,$D473-$I473,""))</f>
        <v/>
      </c>
      <c r="K473" s="21">
        <f>IF($J473="","",$H473/$J473*100)</f>
        <v/>
      </c>
      <c r="L473" s="21">
        <f>IF($J473="","",$J473/$H473)</f>
        <v/>
      </c>
      <c r="M473" s="21">
        <f>IF($B473="","",IFERROR(SUMIFS($H$4:$H$1003,$B$4:$B$1003,$B473,$J$4:$J$1003,"&gt;0")/SUMIFS($J$4:$J$1003,$B$4:$B$1003,$B473)*100,""))</f>
        <v/>
      </c>
      <c r="N473" s="23">
        <f>IF(OR($K473="",$M473=""),"",$K473/$M473-1)</f>
        <v/>
      </c>
      <c r="O473" s="24">
        <f>IF($N473="","",IF($N473&gt;0.3,"Very high",IF($N473&gt;0.2,"High","")))</f>
        <v/>
      </c>
    </row>
    <row r="474">
      <c r="A474" s="16" t="n"/>
      <c r="B474" s="17" t="n"/>
      <c r="C474" s="17" t="n"/>
      <c r="D474" s="18" t="n"/>
      <c r="E474" s="19" t="n"/>
      <c r="F474" s="20" t="n"/>
      <c r="G474" s="17" t="n"/>
      <c r="H474" s="21">
        <f>IF(OR($B474="",$E474=""),"",IF($B474&lt;&gt;$B473,$E474,IF($G473="Yes",$E474,N($H473)+$E474)))</f>
        <v/>
      </c>
      <c r="I474" s="22">
        <f>IF($B474="","",IF($B474&lt;&gt;$B473,"",IF($G473="Yes",IF($D473="","",$D473),$I473)))</f>
        <v/>
      </c>
      <c r="J474" s="22">
        <f>IF(OR($G474&lt;&gt;"Yes",$I474="",$D474=""),"",IF($D474-$I474&gt;0,$D474-$I474,""))</f>
        <v/>
      </c>
      <c r="K474" s="21">
        <f>IF($J474="","",$H474/$J474*100)</f>
        <v/>
      </c>
      <c r="L474" s="21">
        <f>IF($J474="","",$J474/$H474)</f>
        <v/>
      </c>
      <c r="M474" s="21">
        <f>IF($B474="","",IFERROR(SUMIFS($H$4:$H$1003,$B$4:$B$1003,$B474,$J$4:$J$1003,"&gt;0")/SUMIFS($J$4:$J$1003,$B$4:$B$1003,$B474)*100,""))</f>
        <v/>
      </c>
      <c r="N474" s="23">
        <f>IF(OR($K474="",$M474=""),"",$K474/$M474-1)</f>
        <v/>
      </c>
      <c r="O474" s="24">
        <f>IF($N474="","",IF($N474&gt;0.3,"Very high",IF($N474&gt;0.2,"High","")))</f>
        <v/>
      </c>
    </row>
    <row r="475">
      <c r="A475" s="16" t="n"/>
      <c r="B475" s="17" t="n"/>
      <c r="C475" s="17" t="n"/>
      <c r="D475" s="18" t="n"/>
      <c r="E475" s="19" t="n"/>
      <c r="F475" s="20" t="n"/>
      <c r="G475" s="17" t="n"/>
      <c r="H475" s="21">
        <f>IF(OR($B475="",$E475=""),"",IF($B475&lt;&gt;$B474,$E475,IF($G474="Yes",$E475,N($H474)+$E475)))</f>
        <v/>
      </c>
      <c r="I475" s="22">
        <f>IF($B475="","",IF($B475&lt;&gt;$B474,"",IF($G474="Yes",IF($D474="","",$D474),$I474)))</f>
        <v/>
      </c>
      <c r="J475" s="22">
        <f>IF(OR($G475&lt;&gt;"Yes",$I475="",$D475=""),"",IF($D475-$I475&gt;0,$D475-$I475,""))</f>
        <v/>
      </c>
      <c r="K475" s="21">
        <f>IF($J475="","",$H475/$J475*100)</f>
        <v/>
      </c>
      <c r="L475" s="21">
        <f>IF($J475="","",$J475/$H475)</f>
        <v/>
      </c>
      <c r="M475" s="21">
        <f>IF($B475="","",IFERROR(SUMIFS($H$4:$H$1003,$B$4:$B$1003,$B475,$J$4:$J$1003,"&gt;0")/SUMIFS($J$4:$J$1003,$B$4:$B$1003,$B475)*100,""))</f>
        <v/>
      </c>
      <c r="N475" s="23">
        <f>IF(OR($K475="",$M475=""),"",$K475/$M475-1)</f>
        <v/>
      </c>
      <c r="O475" s="24">
        <f>IF($N475="","",IF($N475&gt;0.3,"Very high",IF($N475&gt;0.2,"High","")))</f>
        <v/>
      </c>
    </row>
    <row r="476">
      <c r="A476" s="16" t="n"/>
      <c r="B476" s="17" t="n"/>
      <c r="C476" s="17" t="n"/>
      <c r="D476" s="18" t="n"/>
      <c r="E476" s="19" t="n"/>
      <c r="F476" s="20" t="n"/>
      <c r="G476" s="17" t="n"/>
      <c r="H476" s="21">
        <f>IF(OR($B476="",$E476=""),"",IF($B476&lt;&gt;$B475,$E476,IF($G475="Yes",$E476,N($H475)+$E476)))</f>
        <v/>
      </c>
      <c r="I476" s="22">
        <f>IF($B476="","",IF($B476&lt;&gt;$B475,"",IF($G475="Yes",IF($D475="","",$D475),$I475)))</f>
        <v/>
      </c>
      <c r="J476" s="22">
        <f>IF(OR($G476&lt;&gt;"Yes",$I476="",$D476=""),"",IF($D476-$I476&gt;0,$D476-$I476,""))</f>
        <v/>
      </c>
      <c r="K476" s="21">
        <f>IF($J476="","",$H476/$J476*100)</f>
        <v/>
      </c>
      <c r="L476" s="21">
        <f>IF($J476="","",$J476/$H476)</f>
        <v/>
      </c>
      <c r="M476" s="21">
        <f>IF($B476="","",IFERROR(SUMIFS($H$4:$H$1003,$B$4:$B$1003,$B476,$J$4:$J$1003,"&gt;0")/SUMIFS($J$4:$J$1003,$B$4:$B$1003,$B476)*100,""))</f>
        <v/>
      </c>
      <c r="N476" s="23">
        <f>IF(OR($K476="",$M476=""),"",$K476/$M476-1)</f>
        <v/>
      </c>
      <c r="O476" s="24">
        <f>IF($N476="","",IF($N476&gt;0.3,"Very high",IF($N476&gt;0.2,"High","")))</f>
        <v/>
      </c>
    </row>
    <row r="477">
      <c r="A477" s="16" t="n"/>
      <c r="B477" s="17" t="n"/>
      <c r="C477" s="17" t="n"/>
      <c r="D477" s="18" t="n"/>
      <c r="E477" s="19" t="n"/>
      <c r="F477" s="20" t="n"/>
      <c r="G477" s="17" t="n"/>
      <c r="H477" s="21">
        <f>IF(OR($B477="",$E477=""),"",IF($B477&lt;&gt;$B476,$E477,IF($G476="Yes",$E477,N($H476)+$E477)))</f>
        <v/>
      </c>
      <c r="I477" s="22">
        <f>IF($B477="","",IF($B477&lt;&gt;$B476,"",IF($G476="Yes",IF($D476="","",$D476),$I476)))</f>
        <v/>
      </c>
      <c r="J477" s="22">
        <f>IF(OR($G477&lt;&gt;"Yes",$I477="",$D477=""),"",IF($D477-$I477&gt;0,$D477-$I477,""))</f>
        <v/>
      </c>
      <c r="K477" s="21">
        <f>IF($J477="","",$H477/$J477*100)</f>
        <v/>
      </c>
      <c r="L477" s="21">
        <f>IF($J477="","",$J477/$H477)</f>
        <v/>
      </c>
      <c r="M477" s="21">
        <f>IF($B477="","",IFERROR(SUMIFS($H$4:$H$1003,$B$4:$B$1003,$B477,$J$4:$J$1003,"&gt;0")/SUMIFS($J$4:$J$1003,$B$4:$B$1003,$B477)*100,""))</f>
        <v/>
      </c>
      <c r="N477" s="23">
        <f>IF(OR($K477="",$M477=""),"",$K477/$M477-1)</f>
        <v/>
      </c>
      <c r="O477" s="24">
        <f>IF($N477="","",IF($N477&gt;0.3,"Very high",IF($N477&gt;0.2,"High","")))</f>
        <v/>
      </c>
    </row>
    <row r="478">
      <c r="A478" s="16" t="n"/>
      <c r="B478" s="17" t="n"/>
      <c r="C478" s="17" t="n"/>
      <c r="D478" s="18" t="n"/>
      <c r="E478" s="19" t="n"/>
      <c r="F478" s="20" t="n"/>
      <c r="G478" s="17" t="n"/>
      <c r="H478" s="21">
        <f>IF(OR($B478="",$E478=""),"",IF($B478&lt;&gt;$B477,$E478,IF($G477="Yes",$E478,N($H477)+$E478)))</f>
        <v/>
      </c>
      <c r="I478" s="22">
        <f>IF($B478="","",IF($B478&lt;&gt;$B477,"",IF($G477="Yes",IF($D477="","",$D477),$I477)))</f>
        <v/>
      </c>
      <c r="J478" s="22">
        <f>IF(OR($G478&lt;&gt;"Yes",$I478="",$D478=""),"",IF($D478-$I478&gt;0,$D478-$I478,""))</f>
        <v/>
      </c>
      <c r="K478" s="21">
        <f>IF($J478="","",$H478/$J478*100)</f>
        <v/>
      </c>
      <c r="L478" s="21">
        <f>IF($J478="","",$J478/$H478)</f>
        <v/>
      </c>
      <c r="M478" s="21">
        <f>IF($B478="","",IFERROR(SUMIFS($H$4:$H$1003,$B$4:$B$1003,$B478,$J$4:$J$1003,"&gt;0")/SUMIFS($J$4:$J$1003,$B$4:$B$1003,$B478)*100,""))</f>
        <v/>
      </c>
      <c r="N478" s="23">
        <f>IF(OR($K478="",$M478=""),"",$K478/$M478-1)</f>
        <v/>
      </c>
      <c r="O478" s="24">
        <f>IF($N478="","",IF($N478&gt;0.3,"Very high",IF($N478&gt;0.2,"High","")))</f>
        <v/>
      </c>
    </row>
    <row r="479">
      <c r="A479" s="16" t="n"/>
      <c r="B479" s="17" t="n"/>
      <c r="C479" s="17" t="n"/>
      <c r="D479" s="18" t="n"/>
      <c r="E479" s="19" t="n"/>
      <c r="F479" s="20" t="n"/>
      <c r="G479" s="17" t="n"/>
      <c r="H479" s="21">
        <f>IF(OR($B479="",$E479=""),"",IF($B479&lt;&gt;$B478,$E479,IF($G478="Yes",$E479,N($H478)+$E479)))</f>
        <v/>
      </c>
      <c r="I479" s="22">
        <f>IF($B479="","",IF($B479&lt;&gt;$B478,"",IF($G478="Yes",IF($D478="","",$D478),$I478)))</f>
        <v/>
      </c>
      <c r="J479" s="22">
        <f>IF(OR($G479&lt;&gt;"Yes",$I479="",$D479=""),"",IF($D479-$I479&gt;0,$D479-$I479,""))</f>
        <v/>
      </c>
      <c r="K479" s="21">
        <f>IF($J479="","",$H479/$J479*100)</f>
        <v/>
      </c>
      <c r="L479" s="21">
        <f>IF($J479="","",$J479/$H479)</f>
        <v/>
      </c>
      <c r="M479" s="21">
        <f>IF($B479="","",IFERROR(SUMIFS($H$4:$H$1003,$B$4:$B$1003,$B479,$J$4:$J$1003,"&gt;0")/SUMIFS($J$4:$J$1003,$B$4:$B$1003,$B479)*100,""))</f>
        <v/>
      </c>
      <c r="N479" s="23">
        <f>IF(OR($K479="",$M479=""),"",$K479/$M479-1)</f>
        <v/>
      </c>
      <c r="O479" s="24">
        <f>IF($N479="","",IF($N479&gt;0.3,"Very high",IF($N479&gt;0.2,"High","")))</f>
        <v/>
      </c>
    </row>
    <row r="480">
      <c r="A480" s="16" t="n"/>
      <c r="B480" s="17" t="n"/>
      <c r="C480" s="17" t="n"/>
      <c r="D480" s="18" t="n"/>
      <c r="E480" s="19" t="n"/>
      <c r="F480" s="20" t="n"/>
      <c r="G480" s="17" t="n"/>
      <c r="H480" s="21">
        <f>IF(OR($B480="",$E480=""),"",IF($B480&lt;&gt;$B479,$E480,IF($G479="Yes",$E480,N($H479)+$E480)))</f>
        <v/>
      </c>
      <c r="I480" s="22">
        <f>IF($B480="","",IF($B480&lt;&gt;$B479,"",IF($G479="Yes",IF($D479="","",$D479),$I479)))</f>
        <v/>
      </c>
      <c r="J480" s="22">
        <f>IF(OR($G480&lt;&gt;"Yes",$I480="",$D480=""),"",IF($D480-$I480&gt;0,$D480-$I480,""))</f>
        <v/>
      </c>
      <c r="K480" s="21">
        <f>IF($J480="","",$H480/$J480*100)</f>
        <v/>
      </c>
      <c r="L480" s="21">
        <f>IF($J480="","",$J480/$H480)</f>
        <v/>
      </c>
      <c r="M480" s="21">
        <f>IF($B480="","",IFERROR(SUMIFS($H$4:$H$1003,$B$4:$B$1003,$B480,$J$4:$J$1003,"&gt;0")/SUMIFS($J$4:$J$1003,$B$4:$B$1003,$B480)*100,""))</f>
        <v/>
      </c>
      <c r="N480" s="23">
        <f>IF(OR($K480="",$M480=""),"",$K480/$M480-1)</f>
        <v/>
      </c>
      <c r="O480" s="24">
        <f>IF($N480="","",IF($N480&gt;0.3,"Very high",IF($N480&gt;0.2,"High","")))</f>
        <v/>
      </c>
    </row>
    <row r="481">
      <c r="A481" s="16" t="n"/>
      <c r="B481" s="17" t="n"/>
      <c r="C481" s="17" t="n"/>
      <c r="D481" s="18" t="n"/>
      <c r="E481" s="19" t="n"/>
      <c r="F481" s="20" t="n"/>
      <c r="G481" s="17" t="n"/>
      <c r="H481" s="21">
        <f>IF(OR($B481="",$E481=""),"",IF($B481&lt;&gt;$B480,$E481,IF($G480="Yes",$E481,N($H480)+$E481)))</f>
        <v/>
      </c>
      <c r="I481" s="22">
        <f>IF($B481="","",IF($B481&lt;&gt;$B480,"",IF($G480="Yes",IF($D480="","",$D480),$I480)))</f>
        <v/>
      </c>
      <c r="J481" s="22">
        <f>IF(OR($G481&lt;&gt;"Yes",$I481="",$D481=""),"",IF($D481-$I481&gt;0,$D481-$I481,""))</f>
        <v/>
      </c>
      <c r="K481" s="21">
        <f>IF($J481="","",$H481/$J481*100)</f>
        <v/>
      </c>
      <c r="L481" s="21">
        <f>IF($J481="","",$J481/$H481)</f>
        <v/>
      </c>
      <c r="M481" s="21">
        <f>IF($B481="","",IFERROR(SUMIFS($H$4:$H$1003,$B$4:$B$1003,$B481,$J$4:$J$1003,"&gt;0")/SUMIFS($J$4:$J$1003,$B$4:$B$1003,$B481)*100,""))</f>
        <v/>
      </c>
      <c r="N481" s="23">
        <f>IF(OR($K481="",$M481=""),"",$K481/$M481-1)</f>
        <v/>
      </c>
      <c r="O481" s="24">
        <f>IF($N481="","",IF($N481&gt;0.3,"Very high",IF($N481&gt;0.2,"High","")))</f>
        <v/>
      </c>
    </row>
    <row r="482">
      <c r="A482" s="16" t="n"/>
      <c r="B482" s="17" t="n"/>
      <c r="C482" s="17" t="n"/>
      <c r="D482" s="18" t="n"/>
      <c r="E482" s="19" t="n"/>
      <c r="F482" s="20" t="n"/>
      <c r="G482" s="17" t="n"/>
      <c r="H482" s="21">
        <f>IF(OR($B482="",$E482=""),"",IF($B482&lt;&gt;$B481,$E482,IF($G481="Yes",$E482,N($H481)+$E482)))</f>
        <v/>
      </c>
      <c r="I482" s="22">
        <f>IF($B482="","",IF($B482&lt;&gt;$B481,"",IF($G481="Yes",IF($D481="","",$D481),$I481)))</f>
        <v/>
      </c>
      <c r="J482" s="22">
        <f>IF(OR($G482&lt;&gt;"Yes",$I482="",$D482=""),"",IF($D482-$I482&gt;0,$D482-$I482,""))</f>
        <v/>
      </c>
      <c r="K482" s="21">
        <f>IF($J482="","",$H482/$J482*100)</f>
        <v/>
      </c>
      <c r="L482" s="21">
        <f>IF($J482="","",$J482/$H482)</f>
        <v/>
      </c>
      <c r="M482" s="21">
        <f>IF($B482="","",IFERROR(SUMIFS($H$4:$H$1003,$B$4:$B$1003,$B482,$J$4:$J$1003,"&gt;0")/SUMIFS($J$4:$J$1003,$B$4:$B$1003,$B482)*100,""))</f>
        <v/>
      </c>
      <c r="N482" s="23">
        <f>IF(OR($K482="",$M482=""),"",$K482/$M482-1)</f>
        <v/>
      </c>
      <c r="O482" s="24">
        <f>IF($N482="","",IF($N482&gt;0.3,"Very high",IF($N482&gt;0.2,"High","")))</f>
        <v/>
      </c>
    </row>
    <row r="483">
      <c r="A483" s="16" t="n"/>
      <c r="B483" s="17" t="n"/>
      <c r="C483" s="17" t="n"/>
      <c r="D483" s="18" t="n"/>
      <c r="E483" s="19" t="n"/>
      <c r="F483" s="20" t="n"/>
      <c r="G483" s="17" t="n"/>
      <c r="H483" s="21">
        <f>IF(OR($B483="",$E483=""),"",IF($B483&lt;&gt;$B482,$E483,IF($G482="Yes",$E483,N($H482)+$E483)))</f>
        <v/>
      </c>
      <c r="I483" s="22">
        <f>IF($B483="","",IF($B483&lt;&gt;$B482,"",IF($G482="Yes",IF($D482="","",$D482),$I482)))</f>
        <v/>
      </c>
      <c r="J483" s="22">
        <f>IF(OR($G483&lt;&gt;"Yes",$I483="",$D483=""),"",IF($D483-$I483&gt;0,$D483-$I483,""))</f>
        <v/>
      </c>
      <c r="K483" s="21">
        <f>IF($J483="","",$H483/$J483*100)</f>
        <v/>
      </c>
      <c r="L483" s="21">
        <f>IF($J483="","",$J483/$H483)</f>
        <v/>
      </c>
      <c r="M483" s="21">
        <f>IF($B483="","",IFERROR(SUMIFS($H$4:$H$1003,$B$4:$B$1003,$B483,$J$4:$J$1003,"&gt;0")/SUMIFS($J$4:$J$1003,$B$4:$B$1003,$B483)*100,""))</f>
        <v/>
      </c>
      <c r="N483" s="23">
        <f>IF(OR($K483="",$M483=""),"",$K483/$M483-1)</f>
        <v/>
      </c>
      <c r="O483" s="24">
        <f>IF($N483="","",IF($N483&gt;0.3,"Very high",IF($N483&gt;0.2,"High","")))</f>
        <v/>
      </c>
    </row>
    <row r="484">
      <c r="A484" s="16" t="n"/>
      <c r="B484" s="17" t="n"/>
      <c r="C484" s="17" t="n"/>
      <c r="D484" s="18" t="n"/>
      <c r="E484" s="19" t="n"/>
      <c r="F484" s="20" t="n"/>
      <c r="G484" s="17" t="n"/>
      <c r="H484" s="21">
        <f>IF(OR($B484="",$E484=""),"",IF($B484&lt;&gt;$B483,$E484,IF($G483="Yes",$E484,N($H483)+$E484)))</f>
        <v/>
      </c>
      <c r="I484" s="22">
        <f>IF($B484="","",IF($B484&lt;&gt;$B483,"",IF($G483="Yes",IF($D483="","",$D483),$I483)))</f>
        <v/>
      </c>
      <c r="J484" s="22">
        <f>IF(OR($G484&lt;&gt;"Yes",$I484="",$D484=""),"",IF($D484-$I484&gt;0,$D484-$I484,""))</f>
        <v/>
      </c>
      <c r="K484" s="21">
        <f>IF($J484="","",$H484/$J484*100)</f>
        <v/>
      </c>
      <c r="L484" s="21">
        <f>IF($J484="","",$J484/$H484)</f>
        <v/>
      </c>
      <c r="M484" s="21">
        <f>IF($B484="","",IFERROR(SUMIFS($H$4:$H$1003,$B$4:$B$1003,$B484,$J$4:$J$1003,"&gt;0")/SUMIFS($J$4:$J$1003,$B$4:$B$1003,$B484)*100,""))</f>
        <v/>
      </c>
      <c r="N484" s="23">
        <f>IF(OR($K484="",$M484=""),"",$K484/$M484-1)</f>
        <v/>
      </c>
      <c r="O484" s="24">
        <f>IF($N484="","",IF($N484&gt;0.3,"Very high",IF($N484&gt;0.2,"High","")))</f>
        <v/>
      </c>
    </row>
    <row r="485">
      <c r="A485" s="16" t="n"/>
      <c r="B485" s="17" t="n"/>
      <c r="C485" s="17" t="n"/>
      <c r="D485" s="18" t="n"/>
      <c r="E485" s="19" t="n"/>
      <c r="F485" s="20" t="n"/>
      <c r="G485" s="17" t="n"/>
      <c r="H485" s="21">
        <f>IF(OR($B485="",$E485=""),"",IF($B485&lt;&gt;$B484,$E485,IF($G484="Yes",$E485,N($H484)+$E485)))</f>
        <v/>
      </c>
      <c r="I485" s="22">
        <f>IF($B485="","",IF($B485&lt;&gt;$B484,"",IF($G484="Yes",IF($D484="","",$D484),$I484)))</f>
        <v/>
      </c>
      <c r="J485" s="22">
        <f>IF(OR($G485&lt;&gt;"Yes",$I485="",$D485=""),"",IF($D485-$I485&gt;0,$D485-$I485,""))</f>
        <v/>
      </c>
      <c r="K485" s="21">
        <f>IF($J485="","",$H485/$J485*100)</f>
        <v/>
      </c>
      <c r="L485" s="21">
        <f>IF($J485="","",$J485/$H485)</f>
        <v/>
      </c>
      <c r="M485" s="21">
        <f>IF($B485="","",IFERROR(SUMIFS($H$4:$H$1003,$B$4:$B$1003,$B485,$J$4:$J$1003,"&gt;0")/SUMIFS($J$4:$J$1003,$B$4:$B$1003,$B485)*100,""))</f>
        <v/>
      </c>
      <c r="N485" s="23">
        <f>IF(OR($K485="",$M485=""),"",$K485/$M485-1)</f>
        <v/>
      </c>
      <c r="O485" s="24">
        <f>IF($N485="","",IF($N485&gt;0.3,"Very high",IF($N485&gt;0.2,"High","")))</f>
        <v/>
      </c>
    </row>
    <row r="486">
      <c r="A486" s="16" t="n"/>
      <c r="B486" s="17" t="n"/>
      <c r="C486" s="17" t="n"/>
      <c r="D486" s="18" t="n"/>
      <c r="E486" s="19" t="n"/>
      <c r="F486" s="20" t="n"/>
      <c r="G486" s="17" t="n"/>
      <c r="H486" s="21">
        <f>IF(OR($B486="",$E486=""),"",IF($B486&lt;&gt;$B485,$E486,IF($G485="Yes",$E486,N($H485)+$E486)))</f>
        <v/>
      </c>
      <c r="I486" s="22">
        <f>IF($B486="","",IF($B486&lt;&gt;$B485,"",IF($G485="Yes",IF($D485="","",$D485),$I485)))</f>
        <v/>
      </c>
      <c r="J486" s="22">
        <f>IF(OR($G486&lt;&gt;"Yes",$I486="",$D486=""),"",IF($D486-$I486&gt;0,$D486-$I486,""))</f>
        <v/>
      </c>
      <c r="K486" s="21">
        <f>IF($J486="","",$H486/$J486*100)</f>
        <v/>
      </c>
      <c r="L486" s="21">
        <f>IF($J486="","",$J486/$H486)</f>
        <v/>
      </c>
      <c r="M486" s="21">
        <f>IF($B486="","",IFERROR(SUMIFS($H$4:$H$1003,$B$4:$B$1003,$B486,$J$4:$J$1003,"&gt;0")/SUMIFS($J$4:$J$1003,$B$4:$B$1003,$B486)*100,""))</f>
        <v/>
      </c>
      <c r="N486" s="23">
        <f>IF(OR($K486="",$M486=""),"",$K486/$M486-1)</f>
        <v/>
      </c>
      <c r="O486" s="24">
        <f>IF($N486="","",IF($N486&gt;0.3,"Very high",IF($N486&gt;0.2,"High","")))</f>
        <v/>
      </c>
    </row>
    <row r="487">
      <c r="A487" s="16" t="n"/>
      <c r="B487" s="17" t="n"/>
      <c r="C487" s="17" t="n"/>
      <c r="D487" s="18" t="n"/>
      <c r="E487" s="19" t="n"/>
      <c r="F487" s="20" t="n"/>
      <c r="G487" s="17" t="n"/>
      <c r="H487" s="21">
        <f>IF(OR($B487="",$E487=""),"",IF($B487&lt;&gt;$B486,$E487,IF($G486="Yes",$E487,N($H486)+$E487)))</f>
        <v/>
      </c>
      <c r="I487" s="22">
        <f>IF($B487="","",IF($B487&lt;&gt;$B486,"",IF($G486="Yes",IF($D486="","",$D486),$I486)))</f>
        <v/>
      </c>
      <c r="J487" s="22">
        <f>IF(OR($G487&lt;&gt;"Yes",$I487="",$D487=""),"",IF($D487-$I487&gt;0,$D487-$I487,""))</f>
        <v/>
      </c>
      <c r="K487" s="21">
        <f>IF($J487="","",$H487/$J487*100)</f>
        <v/>
      </c>
      <c r="L487" s="21">
        <f>IF($J487="","",$J487/$H487)</f>
        <v/>
      </c>
      <c r="M487" s="21">
        <f>IF($B487="","",IFERROR(SUMIFS($H$4:$H$1003,$B$4:$B$1003,$B487,$J$4:$J$1003,"&gt;0")/SUMIFS($J$4:$J$1003,$B$4:$B$1003,$B487)*100,""))</f>
        <v/>
      </c>
      <c r="N487" s="23">
        <f>IF(OR($K487="",$M487=""),"",$K487/$M487-1)</f>
        <v/>
      </c>
      <c r="O487" s="24">
        <f>IF($N487="","",IF($N487&gt;0.3,"Very high",IF($N487&gt;0.2,"High","")))</f>
        <v/>
      </c>
    </row>
    <row r="488">
      <c r="A488" s="16" t="n"/>
      <c r="B488" s="17" t="n"/>
      <c r="C488" s="17" t="n"/>
      <c r="D488" s="18" t="n"/>
      <c r="E488" s="19" t="n"/>
      <c r="F488" s="20" t="n"/>
      <c r="G488" s="17" t="n"/>
      <c r="H488" s="21">
        <f>IF(OR($B488="",$E488=""),"",IF($B488&lt;&gt;$B487,$E488,IF($G487="Yes",$E488,N($H487)+$E488)))</f>
        <v/>
      </c>
      <c r="I488" s="22">
        <f>IF($B488="","",IF($B488&lt;&gt;$B487,"",IF($G487="Yes",IF($D487="","",$D487),$I487)))</f>
        <v/>
      </c>
      <c r="J488" s="22">
        <f>IF(OR($G488&lt;&gt;"Yes",$I488="",$D488=""),"",IF($D488-$I488&gt;0,$D488-$I488,""))</f>
        <v/>
      </c>
      <c r="K488" s="21">
        <f>IF($J488="","",$H488/$J488*100)</f>
        <v/>
      </c>
      <c r="L488" s="21">
        <f>IF($J488="","",$J488/$H488)</f>
        <v/>
      </c>
      <c r="M488" s="21">
        <f>IF($B488="","",IFERROR(SUMIFS($H$4:$H$1003,$B$4:$B$1003,$B488,$J$4:$J$1003,"&gt;0")/SUMIFS($J$4:$J$1003,$B$4:$B$1003,$B488)*100,""))</f>
        <v/>
      </c>
      <c r="N488" s="23">
        <f>IF(OR($K488="",$M488=""),"",$K488/$M488-1)</f>
        <v/>
      </c>
      <c r="O488" s="24">
        <f>IF($N488="","",IF($N488&gt;0.3,"Very high",IF($N488&gt;0.2,"High","")))</f>
        <v/>
      </c>
    </row>
    <row r="489">
      <c r="A489" s="16" t="n"/>
      <c r="B489" s="17" t="n"/>
      <c r="C489" s="17" t="n"/>
      <c r="D489" s="18" t="n"/>
      <c r="E489" s="19" t="n"/>
      <c r="F489" s="20" t="n"/>
      <c r="G489" s="17" t="n"/>
      <c r="H489" s="21">
        <f>IF(OR($B489="",$E489=""),"",IF($B489&lt;&gt;$B488,$E489,IF($G488="Yes",$E489,N($H488)+$E489)))</f>
        <v/>
      </c>
      <c r="I489" s="22">
        <f>IF($B489="","",IF($B489&lt;&gt;$B488,"",IF($G488="Yes",IF($D488="","",$D488),$I488)))</f>
        <v/>
      </c>
      <c r="J489" s="22">
        <f>IF(OR($G489&lt;&gt;"Yes",$I489="",$D489=""),"",IF($D489-$I489&gt;0,$D489-$I489,""))</f>
        <v/>
      </c>
      <c r="K489" s="21">
        <f>IF($J489="","",$H489/$J489*100)</f>
        <v/>
      </c>
      <c r="L489" s="21">
        <f>IF($J489="","",$J489/$H489)</f>
        <v/>
      </c>
      <c r="M489" s="21">
        <f>IF($B489="","",IFERROR(SUMIFS($H$4:$H$1003,$B$4:$B$1003,$B489,$J$4:$J$1003,"&gt;0")/SUMIFS($J$4:$J$1003,$B$4:$B$1003,$B489)*100,""))</f>
        <v/>
      </c>
      <c r="N489" s="23">
        <f>IF(OR($K489="",$M489=""),"",$K489/$M489-1)</f>
        <v/>
      </c>
      <c r="O489" s="24">
        <f>IF($N489="","",IF($N489&gt;0.3,"Very high",IF($N489&gt;0.2,"High","")))</f>
        <v/>
      </c>
    </row>
    <row r="490">
      <c r="A490" s="16" t="n"/>
      <c r="B490" s="17" t="n"/>
      <c r="C490" s="17" t="n"/>
      <c r="D490" s="18" t="n"/>
      <c r="E490" s="19" t="n"/>
      <c r="F490" s="20" t="n"/>
      <c r="G490" s="17" t="n"/>
      <c r="H490" s="21">
        <f>IF(OR($B490="",$E490=""),"",IF($B490&lt;&gt;$B489,$E490,IF($G489="Yes",$E490,N($H489)+$E490)))</f>
        <v/>
      </c>
      <c r="I490" s="22">
        <f>IF($B490="","",IF($B490&lt;&gt;$B489,"",IF($G489="Yes",IF($D489="","",$D489),$I489)))</f>
        <v/>
      </c>
      <c r="J490" s="22">
        <f>IF(OR($G490&lt;&gt;"Yes",$I490="",$D490=""),"",IF($D490-$I490&gt;0,$D490-$I490,""))</f>
        <v/>
      </c>
      <c r="K490" s="21">
        <f>IF($J490="","",$H490/$J490*100)</f>
        <v/>
      </c>
      <c r="L490" s="21">
        <f>IF($J490="","",$J490/$H490)</f>
        <v/>
      </c>
      <c r="M490" s="21">
        <f>IF($B490="","",IFERROR(SUMIFS($H$4:$H$1003,$B$4:$B$1003,$B490,$J$4:$J$1003,"&gt;0")/SUMIFS($J$4:$J$1003,$B$4:$B$1003,$B490)*100,""))</f>
        <v/>
      </c>
      <c r="N490" s="23">
        <f>IF(OR($K490="",$M490=""),"",$K490/$M490-1)</f>
        <v/>
      </c>
      <c r="O490" s="24">
        <f>IF($N490="","",IF($N490&gt;0.3,"Very high",IF($N490&gt;0.2,"High","")))</f>
        <v/>
      </c>
    </row>
    <row r="491">
      <c r="A491" s="16" t="n"/>
      <c r="B491" s="17" t="n"/>
      <c r="C491" s="17" t="n"/>
      <c r="D491" s="18" t="n"/>
      <c r="E491" s="19" t="n"/>
      <c r="F491" s="20" t="n"/>
      <c r="G491" s="17" t="n"/>
      <c r="H491" s="21">
        <f>IF(OR($B491="",$E491=""),"",IF($B491&lt;&gt;$B490,$E491,IF($G490="Yes",$E491,N($H490)+$E491)))</f>
        <v/>
      </c>
      <c r="I491" s="22">
        <f>IF($B491="","",IF($B491&lt;&gt;$B490,"",IF($G490="Yes",IF($D490="","",$D490),$I490)))</f>
        <v/>
      </c>
      <c r="J491" s="22">
        <f>IF(OR($G491&lt;&gt;"Yes",$I491="",$D491=""),"",IF($D491-$I491&gt;0,$D491-$I491,""))</f>
        <v/>
      </c>
      <c r="K491" s="21">
        <f>IF($J491="","",$H491/$J491*100)</f>
        <v/>
      </c>
      <c r="L491" s="21">
        <f>IF($J491="","",$J491/$H491)</f>
        <v/>
      </c>
      <c r="M491" s="21">
        <f>IF($B491="","",IFERROR(SUMIFS($H$4:$H$1003,$B$4:$B$1003,$B491,$J$4:$J$1003,"&gt;0")/SUMIFS($J$4:$J$1003,$B$4:$B$1003,$B491)*100,""))</f>
        <v/>
      </c>
      <c r="N491" s="23">
        <f>IF(OR($K491="",$M491=""),"",$K491/$M491-1)</f>
        <v/>
      </c>
      <c r="O491" s="24">
        <f>IF($N491="","",IF($N491&gt;0.3,"Very high",IF($N491&gt;0.2,"High","")))</f>
        <v/>
      </c>
    </row>
    <row r="492">
      <c r="A492" s="16" t="n"/>
      <c r="B492" s="17" t="n"/>
      <c r="C492" s="17" t="n"/>
      <c r="D492" s="18" t="n"/>
      <c r="E492" s="19" t="n"/>
      <c r="F492" s="20" t="n"/>
      <c r="G492" s="17" t="n"/>
      <c r="H492" s="21">
        <f>IF(OR($B492="",$E492=""),"",IF($B492&lt;&gt;$B491,$E492,IF($G491="Yes",$E492,N($H491)+$E492)))</f>
        <v/>
      </c>
      <c r="I492" s="22">
        <f>IF($B492="","",IF($B492&lt;&gt;$B491,"",IF($G491="Yes",IF($D491="","",$D491),$I491)))</f>
        <v/>
      </c>
      <c r="J492" s="22">
        <f>IF(OR($G492&lt;&gt;"Yes",$I492="",$D492=""),"",IF($D492-$I492&gt;0,$D492-$I492,""))</f>
        <v/>
      </c>
      <c r="K492" s="21">
        <f>IF($J492="","",$H492/$J492*100)</f>
        <v/>
      </c>
      <c r="L492" s="21">
        <f>IF($J492="","",$J492/$H492)</f>
        <v/>
      </c>
      <c r="M492" s="21">
        <f>IF($B492="","",IFERROR(SUMIFS($H$4:$H$1003,$B$4:$B$1003,$B492,$J$4:$J$1003,"&gt;0")/SUMIFS($J$4:$J$1003,$B$4:$B$1003,$B492)*100,""))</f>
        <v/>
      </c>
      <c r="N492" s="23">
        <f>IF(OR($K492="",$M492=""),"",$K492/$M492-1)</f>
        <v/>
      </c>
      <c r="O492" s="24">
        <f>IF($N492="","",IF($N492&gt;0.3,"Very high",IF($N492&gt;0.2,"High","")))</f>
        <v/>
      </c>
    </row>
    <row r="493">
      <c r="A493" s="16" t="n"/>
      <c r="B493" s="17" t="n"/>
      <c r="C493" s="17" t="n"/>
      <c r="D493" s="18" t="n"/>
      <c r="E493" s="19" t="n"/>
      <c r="F493" s="20" t="n"/>
      <c r="G493" s="17" t="n"/>
      <c r="H493" s="21">
        <f>IF(OR($B493="",$E493=""),"",IF($B493&lt;&gt;$B492,$E493,IF($G492="Yes",$E493,N($H492)+$E493)))</f>
        <v/>
      </c>
      <c r="I493" s="22">
        <f>IF($B493="","",IF($B493&lt;&gt;$B492,"",IF($G492="Yes",IF($D492="","",$D492),$I492)))</f>
        <v/>
      </c>
      <c r="J493" s="22">
        <f>IF(OR($G493&lt;&gt;"Yes",$I493="",$D493=""),"",IF($D493-$I493&gt;0,$D493-$I493,""))</f>
        <v/>
      </c>
      <c r="K493" s="21">
        <f>IF($J493="","",$H493/$J493*100)</f>
        <v/>
      </c>
      <c r="L493" s="21">
        <f>IF($J493="","",$J493/$H493)</f>
        <v/>
      </c>
      <c r="M493" s="21">
        <f>IF($B493="","",IFERROR(SUMIFS($H$4:$H$1003,$B$4:$B$1003,$B493,$J$4:$J$1003,"&gt;0")/SUMIFS($J$4:$J$1003,$B$4:$B$1003,$B493)*100,""))</f>
        <v/>
      </c>
      <c r="N493" s="23">
        <f>IF(OR($K493="",$M493=""),"",$K493/$M493-1)</f>
        <v/>
      </c>
      <c r="O493" s="24">
        <f>IF($N493="","",IF($N493&gt;0.3,"Very high",IF($N493&gt;0.2,"High","")))</f>
        <v/>
      </c>
    </row>
    <row r="494">
      <c r="A494" s="16" t="n"/>
      <c r="B494" s="17" t="n"/>
      <c r="C494" s="17" t="n"/>
      <c r="D494" s="18" t="n"/>
      <c r="E494" s="19" t="n"/>
      <c r="F494" s="20" t="n"/>
      <c r="G494" s="17" t="n"/>
      <c r="H494" s="21">
        <f>IF(OR($B494="",$E494=""),"",IF($B494&lt;&gt;$B493,$E494,IF($G493="Yes",$E494,N($H493)+$E494)))</f>
        <v/>
      </c>
      <c r="I494" s="22">
        <f>IF($B494="","",IF($B494&lt;&gt;$B493,"",IF($G493="Yes",IF($D493="","",$D493),$I493)))</f>
        <v/>
      </c>
      <c r="J494" s="22">
        <f>IF(OR($G494&lt;&gt;"Yes",$I494="",$D494=""),"",IF($D494-$I494&gt;0,$D494-$I494,""))</f>
        <v/>
      </c>
      <c r="K494" s="21">
        <f>IF($J494="","",$H494/$J494*100)</f>
        <v/>
      </c>
      <c r="L494" s="21">
        <f>IF($J494="","",$J494/$H494)</f>
        <v/>
      </c>
      <c r="M494" s="21">
        <f>IF($B494="","",IFERROR(SUMIFS($H$4:$H$1003,$B$4:$B$1003,$B494,$J$4:$J$1003,"&gt;0")/SUMIFS($J$4:$J$1003,$B$4:$B$1003,$B494)*100,""))</f>
        <v/>
      </c>
      <c r="N494" s="23">
        <f>IF(OR($K494="",$M494=""),"",$K494/$M494-1)</f>
        <v/>
      </c>
      <c r="O494" s="24">
        <f>IF($N494="","",IF($N494&gt;0.3,"Very high",IF($N494&gt;0.2,"High","")))</f>
        <v/>
      </c>
    </row>
    <row r="495">
      <c r="A495" s="16" t="n"/>
      <c r="B495" s="17" t="n"/>
      <c r="C495" s="17" t="n"/>
      <c r="D495" s="18" t="n"/>
      <c r="E495" s="19" t="n"/>
      <c r="F495" s="20" t="n"/>
      <c r="G495" s="17" t="n"/>
      <c r="H495" s="21">
        <f>IF(OR($B495="",$E495=""),"",IF($B495&lt;&gt;$B494,$E495,IF($G494="Yes",$E495,N($H494)+$E495)))</f>
        <v/>
      </c>
      <c r="I495" s="22">
        <f>IF($B495="","",IF($B495&lt;&gt;$B494,"",IF($G494="Yes",IF($D494="","",$D494),$I494)))</f>
        <v/>
      </c>
      <c r="J495" s="22">
        <f>IF(OR($G495&lt;&gt;"Yes",$I495="",$D495=""),"",IF($D495-$I495&gt;0,$D495-$I495,""))</f>
        <v/>
      </c>
      <c r="K495" s="21">
        <f>IF($J495="","",$H495/$J495*100)</f>
        <v/>
      </c>
      <c r="L495" s="21">
        <f>IF($J495="","",$J495/$H495)</f>
        <v/>
      </c>
      <c r="M495" s="21">
        <f>IF($B495="","",IFERROR(SUMIFS($H$4:$H$1003,$B$4:$B$1003,$B495,$J$4:$J$1003,"&gt;0")/SUMIFS($J$4:$J$1003,$B$4:$B$1003,$B495)*100,""))</f>
        <v/>
      </c>
      <c r="N495" s="23">
        <f>IF(OR($K495="",$M495=""),"",$K495/$M495-1)</f>
        <v/>
      </c>
      <c r="O495" s="24">
        <f>IF($N495="","",IF($N495&gt;0.3,"Very high",IF($N495&gt;0.2,"High","")))</f>
        <v/>
      </c>
    </row>
    <row r="496">
      <c r="A496" s="16" t="n"/>
      <c r="B496" s="17" t="n"/>
      <c r="C496" s="17" t="n"/>
      <c r="D496" s="18" t="n"/>
      <c r="E496" s="19" t="n"/>
      <c r="F496" s="20" t="n"/>
      <c r="G496" s="17" t="n"/>
      <c r="H496" s="21">
        <f>IF(OR($B496="",$E496=""),"",IF($B496&lt;&gt;$B495,$E496,IF($G495="Yes",$E496,N($H495)+$E496)))</f>
        <v/>
      </c>
      <c r="I496" s="22">
        <f>IF($B496="","",IF($B496&lt;&gt;$B495,"",IF($G495="Yes",IF($D495="","",$D495),$I495)))</f>
        <v/>
      </c>
      <c r="J496" s="22">
        <f>IF(OR($G496&lt;&gt;"Yes",$I496="",$D496=""),"",IF($D496-$I496&gt;0,$D496-$I496,""))</f>
        <v/>
      </c>
      <c r="K496" s="21">
        <f>IF($J496="","",$H496/$J496*100)</f>
        <v/>
      </c>
      <c r="L496" s="21">
        <f>IF($J496="","",$J496/$H496)</f>
        <v/>
      </c>
      <c r="M496" s="21">
        <f>IF($B496="","",IFERROR(SUMIFS($H$4:$H$1003,$B$4:$B$1003,$B496,$J$4:$J$1003,"&gt;0")/SUMIFS($J$4:$J$1003,$B$4:$B$1003,$B496)*100,""))</f>
        <v/>
      </c>
      <c r="N496" s="23">
        <f>IF(OR($K496="",$M496=""),"",$K496/$M496-1)</f>
        <v/>
      </c>
      <c r="O496" s="24">
        <f>IF($N496="","",IF($N496&gt;0.3,"Very high",IF($N496&gt;0.2,"High","")))</f>
        <v/>
      </c>
    </row>
    <row r="497">
      <c r="A497" s="16" t="n"/>
      <c r="B497" s="17" t="n"/>
      <c r="C497" s="17" t="n"/>
      <c r="D497" s="18" t="n"/>
      <c r="E497" s="19" t="n"/>
      <c r="F497" s="20" t="n"/>
      <c r="G497" s="17" t="n"/>
      <c r="H497" s="21">
        <f>IF(OR($B497="",$E497=""),"",IF($B497&lt;&gt;$B496,$E497,IF($G496="Yes",$E497,N($H496)+$E497)))</f>
        <v/>
      </c>
      <c r="I497" s="22">
        <f>IF($B497="","",IF($B497&lt;&gt;$B496,"",IF($G496="Yes",IF($D496="","",$D496),$I496)))</f>
        <v/>
      </c>
      <c r="J497" s="22">
        <f>IF(OR($G497&lt;&gt;"Yes",$I497="",$D497=""),"",IF($D497-$I497&gt;0,$D497-$I497,""))</f>
        <v/>
      </c>
      <c r="K497" s="21">
        <f>IF($J497="","",$H497/$J497*100)</f>
        <v/>
      </c>
      <c r="L497" s="21">
        <f>IF($J497="","",$J497/$H497)</f>
        <v/>
      </c>
      <c r="M497" s="21">
        <f>IF($B497="","",IFERROR(SUMIFS($H$4:$H$1003,$B$4:$B$1003,$B497,$J$4:$J$1003,"&gt;0")/SUMIFS($J$4:$J$1003,$B$4:$B$1003,$B497)*100,""))</f>
        <v/>
      </c>
      <c r="N497" s="23">
        <f>IF(OR($K497="",$M497=""),"",$K497/$M497-1)</f>
        <v/>
      </c>
      <c r="O497" s="24">
        <f>IF($N497="","",IF($N497&gt;0.3,"Very high",IF($N497&gt;0.2,"High","")))</f>
        <v/>
      </c>
    </row>
    <row r="498">
      <c r="A498" s="16" t="n"/>
      <c r="B498" s="17" t="n"/>
      <c r="C498" s="17" t="n"/>
      <c r="D498" s="18" t="n"/>
      <c r="E498" s="19" t="n"/>
      <c r="F498" s="20" t="n"/>
      <c r="G498" s="17" t="n"/>
      <c r="H498" s="21">
        <f>IF(OR($B498="",$E498=""),"",IF($B498&lt;&gt;$B497,$E498,IF($G497="Yes",$E498,N($H497)+$E498)))</f>
        <v/>
      </c>
      <c r="I498" s="22">
        <f>IF($B498="","",IF($B498&lt;&gt;$B497,"",IF($G497="Yes",IF($D497="","",$D497),$I497)))</f>
        <v/>
      </c>
      <c r="J498" s="22">
        <f>IF(OR($G498&lt;&gt;"Yes",$I498="",$D498=""),"",IF($D498-$I498&gt;0,$D498-$I498,""))</f>
        <v/>
      </c>
      <c r="K498" s="21">
        <f>IF($J498="","",$H498/$J498*100)</f>
        <v/>
      </c>
      <c r="L498" s="21">
        <f>IF($J498="","",$J498/$H498)</f>
        <v/>
      </c>
      <c r="M498" s="21">
        <f>IF($B498="","",IFERROR(SUMIFS($H$4:$H$1003,$B$4:$B$1003,$B498,$J$4:$J$1003,"&gt;0")/SUMIFS($J$4:$J$1003,$B$4:$B$1003,$B498)*100,""))</f>
        <v/>
      </c>
      <c r="N498" s="23">
        <f>IF(OR($K498="",$M498=""),"",$K498/$M498-1)</f>
        <v/>
      </c>
      <c r="O498" s="24">
        <f>IF($N498="","",IF($N498&gt;0.3,"Very high",IF($N498&gt;0.2,"High","")))</f>
        <v/>
      </c>
    </row>
    <row r="499">
      <c r="A499" s="16" t="n"/>
      <c r="B499" s="17" t="n"/>
      <c r="C499" s="17" t="n"/>
      <c r="D499" s="18" t="n"/>
      <c r="E499" s="19" t="n"/>
      <c r="F499" s="20" t="n"/>
      <c r="G499" s="17" t="n"/>
      <c r="H499" s="21">
        <f>IF(OR($B499="",$E499=""),"",IF($B499&lt;&gt;$B498,$E499,IF($G498="Yes",$E499,N($H498)+$E499)))</f>
        <v/>
      </c>
      <c r="I499" s="22">
        <f>IF($B499="","",IF($B499&lt;&gt;$B498,"",IF($G498="Yes",IF($D498="","",$D498),$I498)))</f>
        <v/>
      </c>
      <c r="J499" s="22">
        <f>IF(OR($G499&lt;&gt;"Yes",$I499="",$D499=""),"",IF($D499-$I499&gt;0,$D499-$I499,""))</f>
        <v/>
      </c>
      <c r="K499" s="21">
        <f>IF($J499="","",$H499/$J499*100)</f>
        <v/>
      </c>
      <c r="L499" s="21">
        <f>IF($J499="","",$J499/$H499)</f>
        <v/>
      </c>
      <c r="M499" s="21">
        <f>IF($B499="","",IFERROR(SUMIFS($H$4:$H$1003,$B$4:$B$1003,$B499,$J$4:$J$1003,"&gt;0")/SUMIFS($J$4:$J$1003,$B$4:$B$1003,$B499)*100,""))</f>
        <v/>
      </c>
      <c r="N499" s="23">
        <f>IF(OR($K499="",$M499=""),"",$K499/$M499-1)</f>
        <v/>
      </c>
      <c r="O499" s="24">
        <f>IF($N499="","",IF($N499&gt;0.3,"Very high",IF($N499&gt;0.2,"High","")))</f>
        <v/>
      </c>
    </row>
    <row r="500">
      <c r="A500" s="16" t="n"/>
      <c r="B500" s="17" t="n"/>
      <c r="C500" s="17" t="n"/>
      <c r="D500" s="18" t="n"/>
      <c r="E500" s="19" t="n"/>
      <c r="F500" s="20" t="n"/>
      <c r="G500" s="17" t="n"/>
      <c r="H500" s="21">
        <f>IF(OR($B500="",$E500=""),"",IF($B500&lt;&gt;$B499,$E500,IF($G499="Yes",$E500,N($H499)+$E500)))</f>
        <v/>
      </c>
      <c r="I500" s="22">
        <f>IF($B500="","",IF($B500&lt;&gt;$B499,"",IF($G499="Yes",IF($D499="","",$D499),$I499)))</f>
        <v/>
      </c>
      <c r="J500" s="22">
        <f>IF(OR($G500&lt;&gt;"Yes",$I500="",$D500=""),"",IF($D500-$I500&gt;0,$D500-$I500,""))</f>
        <v/>
      </c>
      <c r="K500" s="21">
        <f>IF($J500="","",$H500/$J500*100)</f>
        <v/>
      </c>
      <c r="L500" s="21">
        <f>IF($J500="","",$J500/$H500)</f>
        <v/>
      </c>
      <c r="M500" s="21">
        <f>IF($B500="","",IFERROR(SUMIFS($H$4:$H$1003,$B$4:$B$1003,$B500,$J$4:$J$1003,"&gt;0")/SUMIFS($J$4:$J$1003,$B$4:$B$1003,$B500)*100,""))</f>
        <v/>
      </c>
      <c r="N500" s="23">
        <f>IF(OR($K500="",$M500=""),"",$K500/$M500-1)</f>
        <v/>
      </c>
      <c r="O500" s="24">
        <f>IF($N500="","",IF($N500&gt;0.3,"Very high",IF($N500&gt;0.2,"High","")))</f>
        <v/>
      </c>
    </row>
    <row r="501">
      <c r="A501" s="16" t="n"/>
      <c r="B501" s="17" t="n"/>
      <c r="C501" s="17" t="n"/>
      <c r="D501" s="18" t="n"/>
      <c r="E501" s="19" t="n"/>
      <c r="F501" s="20" t="n"/>
      <c r="G501" s="17" t="n"/>
      <c r="H501" s="21">
        <f>IF(OR($B501="",$E501=""),"",IF($B501&lt;&gt;$B500,$E501,IF($G500="Yes",$E501,N($H500)+$E501)))</f>
        <v/>
      </c>
      <c r="I501" s="22">
        <f>IF($B501="","",IF($B501&lt;&gt;$B500,"",IF($G500="Yes",IF($D500="","",$D500),$I500)))</f>
        <v/>
      </c>
      <c r="J501" s="22">
        <f>IF(OR($G501&lt;&gt;"Yes",$I501="",$D501=""),"",IF($D501-$I501&gt;0,$D501-$I501,""))</f>
        <v/>
      </c>
      <c r="K501" s="21">
        <f>IF($J501="","",$H501/$J501*100)</f>
        <v/>
      </c>
      <c r="L501" s="21">
        <f>IF($J501="","",$J501/$H501)</f>
        <v/>
      </c>
      <c r="M501" s="21">
        <f>IF($B501="","",IFERROR(SUMIFS($H$4:$H$1003,$B$4:$B$1003,$B501,$J$4:$J$1003,"&gt;0")/SUMIFS($J$4:$J$1003,$B$4:$B$1003,$B501)*100,""))</f>
        <v/>
      </c>
      <c r="N501" s="23">
        <f>IF(OR($K501="",$M501=""),"",$K501/$M501-1)</f>
        <v/>
      </c>
      <c r="O501" s="24">
        <f>IF($N501="","",IF($N501&gt;0.3,"Very high",IF($N501&gt;0.2,"High","")))</f>
        <v/>
      </c>
    </row>
    <row r="502">
      <c r="A502" s="16" t="n"/>
      <c r="B502" s="17" t="n"/>
      <c r="C502" s="17" t="n"/>
      <c r="D502" s="18" t="n"/>
      <c r="E502" s="19" t="n"/>
      <c r="F502" s="20" t="n"/>
      <c r="G502" s="17" t="n"/>
      <c r="H502" s="21">
        <f>IF(OR($B502="",$E502=""),"",IF($B502&lt;&gt;$B501,$E502,IF($G501="Yes",$E502,N($H501)+$E502)))</f>
        <v/>
      </c>
      <c r="I502" s="22">
        <f>IF($B502="","",IF($B502&lt;&gt;$B501,"",IF($G501="Yes",IF($D501="","",$D501),$I501)))</f>
        <v/>
      </c>
      <c r="J502" s="22">
        <f>IF(OR($G502&lt;&gt;"Yes",$I502="",$D502=""),"",IF($D502-$I502&gt;0,$D502-$I502,""))</f>
        <v/>
      </c>
      <c r="K502" s="21">
        <f>IF($J502="","",$H502/$J502*100)</f>
        <v/>
      </c>
      <c r="L502" s="21">
        <f>IF($J502="","",$J502/$H502)</f>
        <v/>
      </c>
      <c r="M502" s="21">
        <f>IF($B502="","",IFERROR(SUMIFS($H$4:$H$1003,$B$4:$B$1003,$B502,$J$4:$J$1003,"&gt;0")/SUMIFS($J$4:$J$1003,$B$4:$B$1003,$B502)*100,""))</f>
        <v/>
      </c>
      <c r="N502" s="23">
        <f>IF(OR($K502="",$M502=""),"",$K502/$M502-1)</f>
        <v/>
      </c>
      <c r="O502" s="24">
        <f>IF($N502="","",IF($N502&gt;0.3,"Very high",IF($N502&gt;0.2,"High","")))</f>
        <v/>
      </c>
    </row>
    <row r="503">
      <c r="A503" s="16" t="n"/>
      <c r="B503" s="17" t="n"/>
      <c r="C503" s="17" t="n"/>
      <c r="D503" s="18" t="n"/>
      <c r="E503" s="19" t="n"/>
      <c r="F503" s="20" t="n"/>
      <c r="G503" s="17" t="n"/>
      <c r="H503" s="21">
        <f>IF(OR($B503="",$E503=""),"",IF($B503&lt;&gt;$B502,$E503,IF($G502="Yes",$E503,N($H502)+$E503)))</f>
        <v/>
      </c>
      <c r="I503" s="22">
        <f>IF($B503="","",IF($B503&lt;&gt;$B502,"",IF($G502="Yes",IF($D502="","",$D502),$I502)))</f>
        <v/>
      </c>
      <c r="J503" s="22">
        <f>IF(OR($G503&lt;&gt;"Yes",$I503="",$D503=""),"",IF($D503-$I503&gt;0,$D503-$I503,""))</f>
        <v/>
      </c>
      <c r="K503" s="21">
        <f>IF($J503="","",$H503/$J503*100)</f>
        <v/>
      </c>
      <c r="L503" s="21">
        <f>IF($J503="","",$J503/$H503)</f>
        <v/>
      </c>
      <c r="M503" s="21">
        <f>IF($B503="","",IFERROR(SUMIFS($H$4:$H$1003,$B$4:$B$1003,$B503,$J$4:$J$1003,"&gt;0")/SUMIFS($J$4:$J$1003,$B$4:$B$1003,$B503)*100,""))</f>
        <v/>
      </c>
      <c r="N503" s="23">
        <f>IF(OR($K503="",$M503=""),"",$K503/$M503-1)</f>
        <v/>
      </c>
      <c r="O503" s="24">
        <f>IF($N503="","",IF($N503&gt;0.3,"Very high",IF($N503&gt;0.2,"High","")))</f>
        <v/>
      </c>
    </row>
    <row r="504">
      <c r="A504" s="16" t="n"/>
      <c r="B504" s="17" t="n"/>
      <c r="C504" s="17" t="n"/>
      <c r="D504" s="18" t="n"/>
      <c r="E504" s="19" t="n"/>
      <c r="F504" s="20" t="n"/>
      <c r="G504" s="17" t="n"/>
      <c r="H504" s="21">
        <f>IF(OR($B504="",$E504=""),"",IF($B504&lt;&gt;$B503,$E504,IF($G503="Yes",$E504,N($H503)+$E504)))</f>
        <v/>
      </c>
      <c r="I504" s="22">
        <f>IF($B504="","",IF($B504&lt;&gt;$B503,"",IF($G503="Yes",IF($D503="","",$D503),$I503)))</f>
        <v/>
      </c>
      <c r="J504" s="22">
        <f>IF(OR($G504&lt;&gt;"Yes",$I504="",$D504=""),"",IF($D504-$I504&gt;0,$D504-$I504,""))</f>
        <v/>
      </c>
      <c r="K504" s="21">
        <f>IF($J504="","",$H504/$J504*100)</f>
        <v/>
      </c>
      <c r="L504" s="21">
        <f>IF($J504="","",$J504/$H504)</f>
        <v/>
      </c>
      <c r="M504" s="21">
        <f>IF($B504="","",IFERROR(SUMIFS($H$4:$H$1003,$B$4:$B$1003,$B504,$J$4:$J$1003,"&gt;0")/SUMIFS($J$4:$J$1003,$B$4:$B$1003,$B504)*100,""))</f>
        <v/>
      </c>
      <c r="N504" s="23">
        <f>IF(OR($K504="",$M504=""),"",$K504/$M504-1)</f>
        <v/>
      </c>
      <c r="O504" s="24">
        <f>IF($N504="","",IF($N504&gt;0.3,"Very high",IF($N504&gt;0.2,"High","")))</f>
        <v/>
      </c>
    </row>
    <row r="505">
      <c r="A505" s="16" t="n"/>
      <c r="B505" s="17" t="n"/>
      <c r="C505" s="17" t="n"/>
      <c r="D505" s="18" t="n"/>
      <c r="E505" s="19" t="n"/>
      <c r="F505" s="20" t="n"/>
      <c r="G505" s="17" t="n"/>
      <c r="H505" s="21">
        <f>IF(OR($B505="",$E505=""),"",IF($B505&lt;&gt;$B504,$E505,IF($G504="Yes",$E505,N($H504)+$E505)))</f>
        <v/>
      </c>
      <c r="I505" s="22">
        <f>IF($B505="","",IF($B505&lt;&gt;$B504,"",IF($G504="Yes",IF($D504="","",$D504),$I504)))</f>
        <v/>
      </c>
      <c r="J505" s="22">
        <f>IF(OR($G505&lt;&gt;"Yes",$I505="",$D505=""),"",IF($D505-$I505&gt;0,$D505-$I505,""))</f>
        <v/>
      </c>
      <c r="K505" s="21">
        <f>IF($J505="","",$H505/$J505*100)</f>
        <v/>
      </c>
      <c r="L505" s="21">
        <f>IF($J505="","",$J505/$H505)</f>
        <v/>
      </c>
      <c r="M505" s="21">
        <f>IF($B505="","",IFERROR(SUMIFS($H$4:$H$1003,$B$4:$B$1003,$B505,$J$4:$J$1003,"&gt;0")/SUMIFS($J$4:$J$1003,$B$4:$B$1003,$B505)*100,""))</f>
        <v/>
      </c>
      <c r="N505" s="23">
        <f>IF(OR($K505="",$M505=""),"",$K505/$M505-1)</f>
        <v/>
      </c>
      <c r="O505" s="24">
        <f>IF($N505="","",IF($N505&gt;0.3,"Very high",IF($N505&gt;0.2,"High","")))</f>
        <v/>
      </c>
    </row>
    <row r="506">
      <c r="A506" s="16" t="n"/>
      <c r="B506" s="17" t="n"/>
      <c r="C506" s="17" t="n"/>
      <c r="D506" s="18" t="n"/>
      <c r="E506" s="19" t="n"/>
      <c r="F506" s="20" t="n"/>
      <c r="G506" s="17" t="n"/>
      <c r="H506" s="21">
        <f>IF(OR($B506="",$E506=""),"",IF($B506&lt;&gt;$B505,$E506,IF($G505="Yes",$E506,N($H505)+$E506)))</f>
        <v/>
      </c>
      <c r="I506" s="22">
        <f>IF($B506="","",IF($B506&lt;&gt;$B505,"",IF($G505="Yes",IF($D505="","",$D505),$I505)))</f>
        <v/>
      </c>
      <c r="J506" s="22">
        <f>IF(OR($G506&lt;&gt;"Yes",$I506="",$D506=""),"",IF($D506-$I506&gt;0,$D506-$I506,""))</f>
        <v/>
      </c>
      <c r="K506" s="21">
        <f>IF($J506="","",$H506/$J506*100)</f>
        <v/>
      </c>
      <c r="L506" s="21">
        <f>IF($J506="","",$J506/$H506)</f>
        <v/>
      </c>
      <c r="M506" s="21">
        <f>IF($B506="","",IFERROR(SUMIFS($H$4:$H$1003,$B$4:$B$1003,$B506,$J$4:$J$1003,"&gt;0")/SUMIFS($J$4:$J$1003,$B$4:$B$1003,$B506)*100,""))</f>
        <v/>
      </c>
      <c r="N506" s="23">
        <f>IF(OR($K506="",$M506=""),"",$K506/$M506-1)</f>
        <v/>
      </c>
      <c r="O506" s="24">
        <f>IF($N506="","",IF($N506&gt;0.3,"Very high",IF($N506&gt;0.2,"High","")))</f>
        <v/>
      </c>
    </row>
    <row r="507">
      <c r="A507" s="16" t="n"/>
      <c r="B507" s="17" t="n"/>
      <c r="C507" s="17" t="n"/>
      <c r="D507" s="18" t="n"/>
      <c r="E507" s="19" t="n"/>
      <c r="F507" s="20" t="n"/>
      <c r="G507" s="17" t="n"/>
      <c r="H507" s="21">
        <f>IF(OR($B507="",$E507=""),"",IF($B507&lt;&gt;$B506,$E507,IF($G506="Yes",$E507,N($H506)+$E507)))</f>
        <v/>
      </c>
      <c r="I507" s="22">
        <f>IF($B507="","",IF($B507&lt;&gt;$B506,"",IF($G506="Yes",IF($D506="","",$D506),$I506)))</f>
        <v/>
      </c>
      <c r="J507" s="22">
        <f>IF(OR($G507&lt;&gt;"Yes",$I507="",$D507=""),"",IF($D507-$I507&gt;0,$D507-$I507,""))</f>
        <v/>
      </c>
      <c r="K507" s="21">
        <f>IF($J507="","",$H507/$J507*100)</f>
        <v/>
      </c>
      <c r="L507" s="21">
        <f>IF($J507="","",$J507/$H507)</f>
        <v/>
      </c>
      <c r="M507" s="21">
        <f>IF($B507="","",IFERROR(SUMIFS($H$4:$H$1003,$B$4:$B$1003,$B507,$J$4:$J$1003,"&gt;0")/SUMIFS($J$4:$J$1003,$B$4:$B$1003,$B507)*100,""))</f>
        <v/>
      </c>
      <c r="N507" s="23">
        <f>IF(OR($K507="",$M507=""),"",$K507/$M507-1)</f>
        <v/>
      </c>
      <c r="O507" s="24">
        <f>IF($N507="","",IF($N507&gt;0.3,"Very high",IF($N507&gt;0.2,"High","")))</f>
        <v/>
      </c>
    </row>
    <row r="508">
      <c r="A508" s="16" t="n"/>
      <c r="B508" s="17" t="n"/>
      <c r="C508" s="17" t="n"/>
      <c r="D508" s="18" t="n"/>
      <c r="E508" s="19" t="n"/>
      <c r="F508" s="20" t="n"/>
      <c r="G508" s="17" t="n"/>
      <c r="H508" s="21">
        <f>IF(OR($B508="",$E508=""),"",IF($B508&lt;&gt;$B507,$E508,IF($G507="Yes",$E508,N($H507)+$E508)))</f>
        <v/>
      </c>
      <c r="I508" s="22">
        <f>IF($B508="","",IF($B508&lt;&gt;$B507,"",IF($G507="Yes",IF($D507="","",$D507),$I507)))</f>
        <v/>
      </c>
      <c r="J508" s="22">
        <f>IF(OR($G508&lt;&gt;"Yes",$I508="",$D508=""),"",IF($D508-$I508&gt;0,$D508-$I508,""))</f>
        <v/>
      </c>
      <c r="K508" s="21">
        <f>IF($J508="","",$H508/$J508*100)</f>
        <v/>
      </c>
      <c r="L508" s="21">
        <f>IF($J508="","",$J508/$H508)</f>
        <v/>
      </c>
      <c r="M508" s="21">
        <f>IF($B508="","",IFERROR(SUMIFS($H$4:$H$1003,$B$4:$B$1003,$B508,$J$4:$J$1003,"&gt;0")/SUMIFS($J$4:$J$1003,$B$4:$B$1003,$B508)*100,""))</f>
        <v/>
      </c>
      <c r="N508" s="23">
        <f>IF(OR($K508="",$M508=""),"",$K508/$M508-1)</f>
        <v/>
      </c>
      <c r="O508" s="24">
        <f>IF($N508="","",IF($N508&gt;0.3,"Very high",IF($N508&gt;0.2,"High","")))</f>
        <v/>
      </c>
    </row>
    <row r="509">
      <c r="A509" s="16" t="n"/>
      <c r="B509" s="17" t="n"/>
      <c r="C509" s="17" t="n"/>
      <c r="D509" s="18" t="n"/>
      <c r="E509" s="19" t="n"/>
      <c r="F509" s="20" t="n"/>
      <c r="G509" s="17" t="n"/>
      <c r="H509" s="21">
        <f>IF(OR($B509="",$E509=""),"",IF($B509&lt;&gt;$B508,$E509,IF($G508="Yes",$E509,N($H508)+$E509)))</f>
        <v/>
      </c>
      <c r="I509" s="22">
        <f>IF($B509="","",IF($B509&lt;&gt;$B508,"",IF($G508="Yes",IF($D508="","",$D508),$I508)))</f>
        <v/>
      </c>
      <c r="J509" s="22">
        <f>IF(OR($G509&lt;&gt;"Yes",$I509="",$D509=""),"",IF($D509-$I509&gt;0,$D509-$I509,""))</f>
        <v/>
      </c>
      <c r="K509" s="21">
        <f>IF($J509="","",$H509/$J509*100)</f>
        <v/>
      </c>
      <c r="L509" s="21">
        <f>IF($J509="","",$J509/$H509)</f>
        <v/>
      </c>
      <c r="M509" s="21">
        <f>IF($B509="","",IFERROR(SUMIFS($H$4:$H$1003,$B$4:$B$1003,$B509,$J$4:$J$1003,"&gt;0")/SUMIFS($J$4:$J$1003,$B$4:$B$1003,$B509)*100,""))</f>
        <v/>
      </c>
      <c r="N509" s="23">
        <f>IF(OR($K509="",$M509=""),"",$K509/$M509-1)</f>
        <v/>
      </c>
      <c r="O509" s="24">
        <f>IF($N509="","",IF($N509&gt;0.3,"Very high",IF($N509&gt;0.2,"High","")))</f>
        <v/>
      </c>
    </row>
    <row r="510">
      <c r="A510" s="16" t="n"/>
      <c r="B510" s="17" t="n"/>
      <c r="C510" s="17" t="n"/>
      <c r="D510" s="18" t="n"/>
      <c r="E510" s="19" t="n"/>
      <c r="F510" s="20" t="n"/>
      <c r="G510" s="17" t="n"/>
      <c r="H510" s="21">
        <f>IF(OR($B510="",$E510=""),"",IF($B510&lt;&gt;$B509,$E510,IF($G509="Yes",$E510,N($H509)+$E510)))</f>
        <v/>
      </c>
      <c r="I510" s="22">
        <f>IF($B510="","",IF($B510&lt;&gt;$B509,"",IF($G509="Yes",IF($D509="","",$D509),$I509)))</f>
        <v/>
      </c>
      <c r="J510" s="22">
        <f>IF(OR($G510&lt;&gt;"Yes",$I510="",$D510=""),"",IF($D510-$I510&gt;0,$D510-$I510,""))</f>
        <v/>
      </c>
      <c r="K510" s="21">
        <f>IF($J510="","",$H510/$J510*100)</f>
        <v/>
      </c>
      <c r="L510" s="21">
        <f>IF($J510="","",$J510/$H510)</f>
        <v/>
      </c>
      <c r="M510" s="21">
        <f>IF($B510="","",IFERROR(SUMIFS($H$4:$H$1003,$B$4:$B$1003,$B510,$J$4:$J$1003,"&gt;0")/SUMIFS($J$4:$J$1003,$B$4:$B$1003,$B510)*100,""))</f>
        <v/>
      </c>
      <c r="N510" s="23">
        <f>IF(OR($K510="",$M510=""),"",$K510/$M510-1)</f>
        <v/>
      </c>
      <c r="O510" s="24">
        <f>IF($N510="","",IF($N510&gt;0.3,"Very high",IF($N510&gt;0.2,"High","")))</f>
        <v/>
      </c>
    </row>
    <row r="511">
      <c r="A511" s="16" t="n"/>
      <c r="B511" s="17" t="n"/>
      <c r="C511" s="17" t="n"/>
      <c r="D511" s="18" t="n"/>
      <c r="E511" s="19" t="n"/>
      <c r="F511" s="20" t="n"/>
      <c r="G511" s="17" t="n"/>
      <c r="H511" s="21">
        <f>IF(OR($B511="",$E511=""),"",IF($B511&lt;&gt;$B510,$E511,IF($G510="Yes",$E511,N($H510)+$E511)))</f>
        <v/>
      </c>
      <c r="I511" s="22">
        <f>IF($B511="","",IF($B511&lt;&gt;$B510,"",IF($G510="Yes",IF($D510="","",$D510),$I510)))</f>
        <v/>
      </c>
      <c r="J511" s="22">
        <f>IF(OR($G511&lt;&gt;"Yes",$I511="",$D511=""),"",IF($D511-$I511&gt;0,$D511-$I511,""))</f>
        <v/>
      </c>
      <c r="K511" s="21">
        <f>IF($J511="","",$H511/$J511*100)</f>
        <v/>
      </c>
      <c r="L511" s="21">
        <f>IF($J511="","",$J511/$H511)</f>
        <v/>
      </c>
      <c r="M511" s="21">
        <f>IF($B511="","",IFERROR(SUMIFS($H$4:$H$1003,$B$4:$B$1003,$B511,$J$4:$J$1003,"&gt;0")/SUMIFS($J$4:$J$1003,$B$4:$B$1003,$B511)*100,""))</f>
        <v/>
      </c>
      <c r="N511" s="23">
        <f>IF(OR($K511="",$M511=""),"",$K511/$M511-1)</f>
        <v/>
      </c>
      <c r="O511" s="24">
        <f>IF($N511="","",IF($N511&gt;0.3,"Very high",IF($N511&gt;0.2,"High","")))</f>
        <v/>
      </c>
    </row>
    <row r="512">
      <c r="A512" s="16" t="n"/>
      <c r="B512" s="17" t="n"/>
      <c r="C512" s="17" t="n"/>
      <c r="D512" s="18" t="n"/>
      <c r="E512" s="19" t="n"/>
      <c r="F512" s="20" t="n"/>
      <c r="G512" s="17" t="n"/>
      <c r="H512" s="21">
        <f>IF(OR($B512="",$E512=""),"",IF($B512&lt;&gt;$B511,$E512,IF($G511="Yes",$E512,N($H511)+$E512)))</f>
        <v/>
      </c>
      <c r="I512" s="22">
        <f>IF($B512="","",IF($B512&lt;&gt;$B511,"",IF($G511="Yes",IF($D511="","",$D511),$I511)))</f>
        <v/>
      </c>
      <c r="J512" s="22">
        <f>IF(OR($G512&lt;&gt;"Yes",$I512="",$D512=""),"",IF($D512-$I512&gt;0,$D512-$I512,""))</f>
        <v/>
      </c>
      <c r="K512" s="21">
        <f>IF($J512="","",$H512/$J512*100)</f>
        <v/>
      </c>
      <c r="L512" s="21">
        <f>IF($J512="","",$J512/$H512)</f>
        <v/>
      </c>
      <c r="M512" s="21">
        <f>IF($B512="","",IFERROR(SUMIFS($H$4:$H$1003,$B$4:$B$1003,$B512,$J$4:$J$1003,"&gt;0")/SUMIFS($J$4:$J$1003,$B$4:$B$1003,$B512)*100,""))</f>
        <v/>
      </c>
      <c r="N512" s="23">
        <f>IF(OR($K512="",$M512=""),"",$K512/$M512-1)</f>
        <v/>
      </c>
      <c r="O512" s="24">
        <f>IF($N512="","",IF($N512&gt;0.3,"Very high",IF($N512&gt;0.2,"High","")))</f>
        <v/>
      </c>
    </row>
    <row r="513">
      <c r="A513" s="16" t="n"/>
      <c r="B513" s="17" t="n"/>
      <c r="C513" s="17" t="n"/>
      <c r="D513" s="18" t="n"/>
      <c r="E513" s="19" t="n"/>
      <c r="F513" s="20" t="n"/>
      <c r="G513" s="17" t="n"/>
      <c r="H513" s="21">
        <f>IF(OR($B513="",$E513=""),"",IF($B513&lt;&gt;$B512,$E513,IF($G512="Yes",$E513,N($H512)+$E513)))</f>
        <v/>
      </c>
      <c r="I513" s="22">
        <f>IF($B513="","",IF($B513&lt;&gt;$B512,"",IF($G512="Yes",IF($D512="","",$D512),$I512)))</f>
        <v/>
      </c>
      <c r="J513" s="22">
        <f>IF(OR($G513&lt;&gt;"Yes",$I513="",$D513=""),"",IF($D513-$I513&gt;0,$D513-$I513,""))</f>
        <v/>
      </c>
      <c r="K513" s="21">
        <f>IF($J513="","",$H513/$J513*100)</f>
        <v/>
      </c>
      <c r="L513" s="21">
        <f>IF($J513="","",$J513/$H513)</f>
        <v/>
      </c>
      <c r="M513" s="21">
        <f>IF($B513="","",IFERROR(SUMIFS($H$4:$H$1003,$B$4:$B$1003,$B513,$J$4:$J$1003,"&gt;0")/SUMIFS($J$4:$J$1003,$B$4:$B$1003,$B513)*100,""))</f>
        <v/>
      </c>
      <c r="N513" s="23">
        <f>IF(OR($K513="",$M513=""),"",$K513/$M513-1)</f>
        <v/>
      </c>
      <c r="O513" s="24">
        <f>IF($N513="","",IF($N513&gt;0.3,"Very high",IF($N513&gt;0.2,"High","")))</f>
        <v/>
      </c>
    </row>
    <row r="514">
      <c r="A514" s="16" t="n"/>
      <c r="B514" s="17" t="n"/>
      <c r="C514" s="17" t="n"/>
      <c r="D514" s="18" t="n"/>
      <c r="E514" s="19" t="n"/>
      <c r="F514" s="20" t="n"/>
      <c r="G514" s="17" t="n"/>
      <c r="H514" s="21">
        <f>IF(OR($B514="",$E514=""),"",IF($B514&lt;&gt;$B513,$E514,IF($G513="Yes",$E514,N($H513)+$E514)))</f>
        <v/>
      </c>
      <c r="I514" s="22">
        <f>IF($B514="","",IF($B514&lt;&gt;$B513,"",IF($G513="Yes",IF($D513="","",$D513),$I513)))</f>
        <v/>
      </c>
      <c r="J514" s="22">
        <f>IF(OR($G514&lt;&gt;"Yes",$I514="",$D514=""),"",IF($D514-$I514&gt;0,$D514-$I514,""))</f>
        <v/>
      </c>
      <c r="K514" s="21">
        <f>IF($J514="","",$H514/$J514*100)</f>
        <v/>
      </c>
      <c r="L514" s="21">
        <f>IF($J514="","",$J514/$H514)</f>
        <v/>
      </c>
      <c r="M514" s="21">
        <f>IF($B514="","",IFERROR(SUMIFS($H$4:$H$1003,$B$4:$B$1003,$B514,$J$4:$J$1003,"&gt;0")/SUMIFS($J$4:$J$1003,$B$4:$B$1003,$B514)*100,""))</f>
        <v/>
      </c>
      <c r="N514" s="23">
        <f>IF(OR($K514="",$M514=""),"",$K514/$M514-1)</f>
        <v/>
      </c>
      <c r="O514" s="24">
        <f>IF($N514="","",IF($N514&gt;0.3,"Very high",IF($N514&gt;0.2,"High","")))</f>
        <v/>
      </c>
    </row>
    <row r="515">
      <c r="A515" s="16" t="n"/>
      <c r="B515" s="17" t="n"/>
      <c r="C515" s="17" t="n"/>
      <c r="D515" s="18" t="n"/>
      <c r="E515" s="19" t="n"/>
      <c r="F515" s="20" t="n"/>
      <c r="G515" s="17" t="n"/>
      <c r="H515" s="21">
        <f>IF(OR($B515="",$E515=""),"",IF($B515&lt;&gt;$B514,$E515,IF($G514="Yes",$E515,N($H514)+$E515)))</f>
        <v/>
      </c>
      <c r="I515" s="22">
        <f>IF($B515="","",IF($B515&lt;&gt;$B514,"",IF($G514="Yes",IF($D514="","",$D514),$I514)))</f>
        <v/>
      </c>
      <c r="J515" s="22">
        <f>IF(OR($G515&lt;&gt;"Yes",$I515="",$D515=""),"",IF($D515-$I515&gt;0,$D515-$I515,""))</f>
        <v/>
      </c>
      <c r="K515" s="21">
        <f>IF($J515="","",$H515/$J515*100)</f>
        <v/>
      </c>
      <c r="L515" s="21">
        <f>IF($J515="","",$J515/$H515)</f>
        <v/>
      </c>
      <c r="M515" s="21">
        <f>IF($B515="","",IFERROR(SUMIFS($H$4:$H$1003,$B$4:$B$1003,$B515,$J$4:$J$1003,"&gt;0")/SUMIFS($J$4:$J$1003,$B$4:$B$1003,$B515)*100,""))</f>
        <v/>
      </c>
      <c r="N515" s="23">
        <f>IF(OR($K515="",$M515=""),"",$K515/$M515-1)</f>
        <v/>
      </c>
      <c r="O515" s="24">
        <f>IF($N515="","",IF($N515&gt;0.3,"Very high",IF($N515&gt;0.2,"High","")))</f>
        <v/>
      </c>
    </row>
    <row r="516">
      <c r="A516" s="16" t="n"/>
      <c r="B516" s="17" t="n"/>
      <c r="C516" s="17" t="n"/>
      <c r="D516" s="18" t="n"/>
      <c r="E516" s="19" t="n"/>
      <c r="F516" s="20" t="n"/>
      <c r="G516" s="17" t="n"/>
      <c r="H516" s="21">
        <f>IF(OR($B516="",$E516=""),"",IF($B516&lt;&gt;$B515,$E516,IF($G515="Yes",$E516,N($H515)+$E516)))</f>
        <v/>
      </c>
      <c r="I516" s="22">
        <f>IF($B516="","",IF($B516&lt;&gt;$B515,"",IF($G515="Yes",IF($D515="","",$D515),$I515)))</f>
        <v/>
      </c>
      <c r="J516" s="22">
        <f>IF(OR($G516&lt;&gt;"Yes",$I516="",$D516=""),"",IF($D516-$I516&gt;0,$D516-$I516,""))</f>
        <v/>
      </c>
      <c r="K516" s="21">
        <f>IF($J516="","",$H516/$J516*100)</f>
        <v/>
      </c>
      <c r="L516" s="21">
        <f>IF($J516="","",$J516/$H516)</f>
        <v/>
      </c>
      <c r="M516" s="21">
        <f>IF($B516="","",IFERROR(SUMIFS($H$4:$H$1003,$B$4:$B$1003,$B516,$J$4:$J$1003,"&gt;0")/SUMIFS($J$4:$J$1003,$B$4:$B$1003,$B516)*100,""))</f>
        <v/>
      </c>
      <c r="N516" s="23">
        <f>IF(OR($K516="",$M516=""),"",$K516/$M516-1)</f>
        <v/>
      </c>
      <c r="O516" s="24">
        <f>IF($N516="","",IF($N516&gt;0.3,"Very high",IF($N516&gt;0.2,"High","")))</f>
        <v/>
      </c>
    </row>
    <row r="517">
      <c r="A517" s="16" t="n"/>
      <c r="B517" s="17" t="n"/>
      <c r="C517" s="17" t="n"/>
      <c r="D517" s="18" t="n"/>
      <c r="E517" s="19" t="n"/>
      <c r="F517" s="20" t="n"/>
      <c r="G517" s="17" t="n"/>
      <c r="H517" s="21">
        <f>IF(OR($B517="",$E517=""),"",IF($B517&lt;&gt;$B516,$E517,IF($G516="Yes",$E517,N($H516)+$E517)))</f>
        <v/>
      </c>
      <c r="I517" s="22">
        <f>IF($B517="","",IF($B517&lt;&gt;$B516,"",IF($G516="Yes",IF($D516="","",$D516),$I516)))</f>
        <v/>
      </c>
      <c r="J517" s="22">
        <f>IF(OR($G517&lt;&gt;"Yes",$I517="",$D517=""),"",IF($D517-$I517&gt;0,$D517-$I517,""))</f>
        <v/>
      </c>
      <c r="K517" s="21">
        <f>IF($J517="","",$H517/$J517*100)</f>
        <v/>
      </c>
      <c r="L517" s="21">
        <f>IF($J517="","",$J517/$H517)</f>
        <v/>
      </c>
      <c r="M517" s="21">
        <f>IF($B517="","",IFERROR(SUMIFS($H$4:$H$1003,$B$4:$B$1003,$B517,$J$4:$J$1003,"&gt;0")/SUMIFS($J$4:$J$1003,$B$4:$B$1003,$B517)*100,""))</f>
        <v/>
      </c>
      <c r="N517" s="23">
        <f>IF(OR($K517="",$M517=""),"",$K517/$M517-1)</f>
        <v/>
      </c>
      <c r="O517" s="24">
        <f>IF($N517="","",IF($N517&gt;0.3,"Very high",IF($N517&gt;0.2,"High","")))</f>
        <v/>
      </c>
    </row>
    <row r="518">
      <c r="A518" s="16" t="n"/>
      <c r="B518" s="17" t="n"/>
      <c r="C518" s="17" t="n"/>
      <c r="D518" s="18" t="n"/>
      <c r="E518" s="19" t="n"/>
      <c r="F518" s="20" t="n"/>
      <c r="G518" s="17" t="n"/>
      <c r="H518" s="21">
        <f>IF(OR($B518="",$E518=""),"",IF($B518&lt;&gt;$B517,$E518,IF($G517="Yes",$E518,N($H517)+$E518)))</f>
        <v/>
      </c>
      <c r="I518" s="22">
        <f>IF($B518="","",IF($B518&lt;&gt;$B517,"",IF($G517="Yes",IF($D517="","",$D517),$I517)))</f>
        <v/>
      </c>
      <c r="J518" s="22">
        <f>IF(OR($G518&lt;&gt;"Yes",$I518="",$D518=""),"",IF($D518-$I518&gt;0,$D518-$I518,""))</f>
        <v/>
      </c>
      <c r="K518" s="21">
        <f>IF($J518="","",$H518/$J518*100)</f>
        <v/>
      </c>
      <c r="L518" s="21">
        <f>IF($J518="","",$J518/$H518)</f>
        <v/>
      </c>
      <c r="M518" s="21">
        <f>IF($B518="","",IFERROR(SUMIFS($H$4:$H$1003,$B$4:$B$1003,$B518,$J$4:$J$1003,"&gt;0")/SUMIFS($J$4:$J$1003,$B$4:$B$1003,$B518)*100,""))</f>
        <v/>
      </c>
      <c r="N518" s="23">
        <f>IF(OR($K518="",$M518=""),"",$K518/$M518-1)</f>
        <v/>
      </c>
      <c r="O518" s="24">
        <f>IF($N518="","",IF($N518&gt;0.3,"Very high",IF($N518&gt;0.2,"High","")))</f>
        <v/>
      </c>
    </row>
    <row r="519">
      <c r="A519" s="16" t="n"/>
      <c r="B519" s="17" t="n"/>
      <c r="C519" s="17" t="n"/>
      <c r="D519" s="18" t="n"/>
      <c r="E519" s="19" t="n"/>
      <c r="F519" s="20" t="n"/>
      <c r="G519" s="17" t="n"/>
      <c r="H519" s="21">
        <f>IF(OR($B519="",$E519=""),"",IF($B519&lt;&gt;$B518,$E519,IF($G518="Yes",$E519,N($H518)+$E519)))</f>
        <v/>
      </c>
      <c r="I519" s="22">
        <f>IF($B519="","",IF($B519&lt;&gt;$B518,"",IF($G518="Yes",IF($D518="","",$D518),$I518)))</f>
        <v/>
      </c>
      <c r="J519" s="22">
        <f>IF(OR($G519&lt;&gt;"Yes",$I519="",$D519=""),"",IF($D519-$I519&gt;0,$D519-$I519,""))</f>
        <v/>
      </c>
      <c r="K519" s="21">
        <f>IF($J519="","",$H519/$J519*100)</f>
        <v/>
      </c>
      <c r="L519" s="21">
        <f>IF($J519="","",$J519/$H519)</f>
        <v/>
      </c>
      <c r="M519" s="21">
        <f>IF($B519="","",IFERROR(SUMIFS($H$4:$H$1003,$B$4:$B$1003,$B519,$J$4:$J$1003,"&gt;0")/SUMIFS($J$4:$J$1003,$B$4:$B$1003,$B519)*100,""))</f>
        <v/>
      </c>
      <c r="N519" s="23">
        <f>IF(OR($K519="",$M519=""),"",$K519/$M519-1)</f>
        <v/>
      </c>
      <c r="O519" s="24">
        <f>IF($N519="","",IF($N519&gt;0.3,"Very high",IF($N519&gt;0.2,"High","")))</f>
        <v/>
      </c>
    </row>
    <row r="520">
      <c r="A520" s="16" t="n"/>
      <c r="B520" s="17" t="n"/>
      <c r="C520" s="17" t="n"/>
      <c r="D520" s="18" t="n"/>
      <c r="E520" s="19" t="n"/>
      <c r="F520" s="20" t="n"/>
      <c r="G520" s="17" t="n"/>
      <c r="H520" s="21">
        <f>IF(OR($B520="",$E520=""),"",IF($B520&lt;&gt;$B519,$E520,IF($G519="Yes",$E520,N($H519)+$E520)))</f>
        <v/>
      </c>
      <c r="I520" s="22">
        <f>IF($B520="","",IF($B520&lt;&gt;$B519,"",IF($G519="Yes",IF($D519="","",$D519),$I519)))</f>
        <v/>
      </c>
      <c r="J520" s="22">
        <f>IF(OR($G520&lt;&gt;"Yes",$I520="",$D520=""),"",IF($D520-$I520&gt;0,$D520-$I520,""))</f>
        <v/>
      </c>
      <c r="K520" s="21">
        <f>IF($J520="","",$H520/$J520*100)</f>
        <v/>
      </c>
      <c r="L520" s="21">
        <f>IF($J520="","",$J520/$H520)</f>
        <v/>
      </c>
      <c r="M520" s="21">
        <f>IF($B520="","",IFERROR(SUMIFS($H$4:$H$1003,$B$4:$B$1003,$B520,$J$4:$J$1003,"&gt;0")/SUMIFS($J$4:$J$1003,$B$4:$B$1003,$B520)*100,""))</f>
        <v/>
      </c>
      <c r="N520" s="23">
        <f>IF(OR($K520="",$M520=""),"",$K520/$M520-1)</f>
        <v/>
      </c>
      <c r="O520" s="24">
        <f>IF($N520="","",IF($N520&gt;0.3,"Very high",IF($N520&gt;0.2,"High","")))</f>
        <v/>
      </c>
    </row>
    <row r="521">
      <c r="A521" s="16" t="n"/>
      <c r="B521" s="17" t="n"/>
      <c r="C521" s="17" t="n"/>
      <c r="D521" s="18" t="n"/>
      <c r="E521" s="19" t="n"/>
      <c r="F521" s="20" t="n"/>
      <c r="G521" s="17" t="n"/>
      <c r="H521" s="21">
        <f>IF(OR($B521="",$E521=""),"",IF($B521&lt;&gt;$B520,$E521,IF($G520="Yes",$E521,N($H520)+$E521)))</f>
        <v/>
      </c>
      <c r="I521" s="22">
        <f>IF($B521="","",IF($B521&lt;&gt;$B520,"",IF($G520="Yes",IF($D520="","",$D520),$I520)))</f>
        <v/>
      </c>
      <c r="J521" s="22">
        <f>IF(OR($G521&lt;&gt;"Yes",$I521="",$D521=""),"",IF($D521-$I521&gt;0,$D521-$I521,""))</f>
        <v/>
      </c>
      <c r="K521" s="21">
        <f>IF($J521="","",$H521/$J521*100)</f>
        <v/>
      </c>
      <c r="L521" s="21">
        <f>IF($J521="","",$J521/$H521)</f>
        <v/>
      </c>
      <c r="M521" s="21">
        <f>IF($B521="","",IFERROR(SUMIFS($H$4:$H$1003,$B$4:$B$1003,$B521,$J$4:$J$1003,"&gt;0")/SUMIFS($J$4:$J$1003,$B$4:$B$1003,$B521)*100,""))</f>
        <v/>
      </c>
      <c r="N521" s="23">
        <f>IF(OR($K521="",$M521=""),"",$K521/$M521-1)</f>
        <v/>
      </c>
      <c r="O521" s="24">
        <f>IF($N521="","",IF($N521&gt;0.3,"Very high",IF($N521&gt;0.2,"High","")))</f>
        <v/>
      </c>
    </row>
    <row r="522">
      <c r="A522" s="16" t="n"/>
      <c r="B522" s="17" t="n"/>
      <c r="C522" s="17" t="n"/>
      <c r="D522" s="18" t="n"/>
      <c r="E522" s="19" t="n"/>
      <c r="F522" s="20" t="n"/>
      <c r="G522" s="17" t="n"/>
      <c r="H522" s="21">
        <f>IF(OR($B522="",$E522=""),"",IF($B522&lt;&gt;$B521,$E522,IF($G521="Yes",$E522,N($H521)+$E522)))</f>
        <v/>
      </c>
      <c r="I522" s="22">
        <f>IF($B522="","",IF($B522&lt;&gt;$B521,"",IF($G521="Yes",IF($D521="","",$D521),$I521)))</f>
        <v/>
      </c>
      <c r="J522" s="22">
        <f>IF(OR($G522&lt;&gt;"Yes",$I522="",$D522=""),"",IF($D522-$I522&gt;0,$D522-$I522,""))</f>
        <v/>
      </c>
      <c r="K522" s="21">
        <f>IF($J522="","",$H522/$J522*100)</f>
        <v/>
      </c>
      <c r="L522" s="21">
        <f>IF($J522="","",$J522/$H522)</f>
        <v/>
      </c>
      <c r="M522" s="21">
        <f>IF($B522="","",IFERROR(SUMIFS($H$4:$H$1003,$B$4:$B$1003,$B522,$J$4:$J$1003,"&gt;0")/SUMIFS($J$4:$J$1003,$B$4:$B$1003,$B522)*100,""))</f>
        <v/>
      </c>
      <c r="N522" s="23">
        <f>IF(OR($K522="",$M522=""),"",$K522/$M522-1)</f>
        <v/>
      </c>
      <c r="O522" s="24">
        <f>IF($N522="","",IF($N522&gt;0.3,"Very high",IF($N522&gt;0.2,"High","")))</f>
        <v/>
      </c>
    </row>
    <row r="523">
      <c r="A523" s="16" t="n"/>
      <c r="B523" s="17" t="n"/>
      <c r="C523" s="17" t="n"/>
      <c r="D523" s="18" t="n"/>
      <c r="E523" s="19" t="n"/>
      <c r="F523" s="20" t="n"/>
      <c r="G523" s="17" t="n"/>
      <c r="H523" s="21">
        <f>IF(OR($B523="",$E523=""),"",IF($B523&lt;&gt;$B522,$E523,IF($G522="Yes",$E523,N($H522)+$E523)))</f>
        <v/>
      </c>
      <c r="I523" s="22">
        <f>IF($B523="","",IF($B523&lt;&gt;$B522,"",IF($G522="Yes",IF($D522="","",$D522),$I522)))</f>
        <v/>
      </c>
      <c r="J523" s="22">
        <f>IF(OR($G523&lt;&gt;"Yes",$I523="",$D523=""),"",IF($D523-$I523&gt;0,$D523-$I523,""))</f>
        <v/>
      </c>
      <c r="K523" s="21">
        <f>IF($J523="","",$H523/$J523*100)</f>
        <v/>
      </c>
      <c r="L523" s="21">
        <f>IF($J523="","",$J523/$H523)</f>
        <v/>
      </c>
      <c r="M523" s="21">
        <f>IF($B523="","",IFERROR(SUMIFS($H$4:$H$1003,$B$4:$B$1003,$B523,$J$4:$J$1003,"&gt;0")/SUMIFS($J$4:$J$1003,$B$4:$B$1003,$B523)*100,""))</f>
        <v/>
      </c>
      <c r="N523" s="23">
        <f>IF(OR($K523="",$M523=""),"",$K523/$M523-1)</f>
        <v/>
      </c>
      <c r="O523" s="24">
        <f>IF($N523="","",IF($N523&gt;0.3,"Very high",IF($N523&gt;0.2,"High","")))</f>
        <v/>
      </c>
    </row>
    <row r="524">
      <c r="A524" s="16" t="n"/>
      <c r="B524" s="17" t="n"/>
      <c r="C524" s="17" t="n"/>
      <c r="D524" s="18" t="n"/>
      <c r="E524" s="19" t="n"/>
      <c r="F524" s="20" t="n"/>
      <c r="G524" s="17" t="n"/>
      <c r="H524" s="21">
        <f>IF(OR($B524="",$E524=""),"",IF($B524&lt;&gt;$B523,$E524,IF($G523="Yes",$E524,N($H523)+$E524)))</f>
        <v/>
      </c>
      <c r="I524" s="22">
        <f>IF($B524="","",IF($B524&lt;&gt;$B523,"",IF($G523="Yes",IF($D523="","",$D523),$I523)))</f>
        <v/>
      </c>
      <c r="J524" s="22">
        <f>IF(OR($G524&lt;&gt;"Yes",$I524="",$D524=""),"",IF($D524-$I524&gt;0,$D524-$I524,""))</f>
        <v/>
      </c>
      <c r="K524" s="21">
        <f>IF($J524="","",$H524/$J524*100)</f>
        <v/>
      </c>
      <c r="L524" s="21">
        <f>IF($J524="","",$J524/$H524)</f>
        <v/>
      </c>
      <c r="M524" s="21">
        <f>IF($B524="","",IFERROR(SUMIFS($H$4:$H$1003,$B$4:$B$1003,$B524,$J$4:$J$1003,"&gt;0")/SUMIFS($J$4:$J$1003,$B$4:$B$1003,$B524)*100,""))</f>
        <v/>
      </c>
      <c r="N524" s="23">
        <f>IF(OR($K524="",$M524=""),"",$K524/$M524-1)</f>
        <v/>
      </c>
      <c r="O524" s="24">
        <f>IF($N524="","",IF($N524&gt;0.3,"Very high",IF($N524&gt;0.2,"High","")))</f>
        <v/>
      </c>
    </row>
    <row r="525">
      <c r="A525" s="16" t="n"/>
      <c r="B525" s="17" t="n"/>
      <c r="C525" s="17" t="n"/>
      <c r="D525" s="18" t="n"/>
      <c r="E525" s="19" t="n"/>
      <c r="F525" s="20" t="n"/>
      <c r="G525" s="17" t="n"/>
      <c r="H525" s="21">
        <f>IF(OR($B525="",$E525=""),"",IF($B525&lt;&gt;$B524,$E525,IF($G524="Yes",$E525,N($H524)+$E525)))</f>
        <v/>
      </c>
      <c r="I525" s="22">
        <f>IF($B525="","",IF($B525&lt;&gt;$B524,"",IF($G524="Yes",IF($D524="","",$D524),$I524)))</f>
        <v/>
      </c>
      <c r="J525" s="22">
        <f>IF(OR($G525&lt;&gt;"Yes",$I525="",$D525=""),"",IF($D525-$I525&gt;0,$D525-$I525,""))</f>
        <v/>
      </c>
      <c r="K525" s="21">
        <f>IF($J525="","",$H525/$J525*100)</f>
        <v/>
      </c>
      <c r="L525" s="21">
        <f>IF($J525="","",$J525/$H525)</f>
        <v/>
      </c>
      <c r="M525" s="21">
        <f>IF($B525="","",IFERROR(SUMIFS($H$4:$H$1003,$B$4:$B$1003,$B525,$J$4:$J$1003,"&gt;0")/SUMIFS($J$4:$J$1003,$B$4:$B$1003,$B525)*100,""))</f>
        <v/>
      </c>
      <c r="N525" s="23">
        <f>IF(OR($K525="",$M525=""),"",$K525/$M525-1)</f>
        <v/>
      </c>
      <c r="O525" s="24">
        <f>IF($N525="","",IF($N525&gt;0.3,"Very high",IF($N525&gt;0.2,"High","")))</f>
        <v/>
      </c>
    </row>
    <row r="526">
      <c r="A526" s="16" t="n"/>
      <c r="B526" s="17" t="n"/>
      <c r="C526" s="17" t="n"/>
      <c r="D526" s="18" t="n"/>
      <c r="E526" s="19" t="n"/>
      <c r="F526" s="20" t="n"/>
      <c r="G526" s="17" t="n"/>
      <c r="H526" s="21">
        <f>IF(OR($B526="",$E526=""),"",IF($B526&lt;&gt;$B525,$E526,IF($G525="Yes",$E526,N($H525)+$E526)))</f>
        <v/>
      </c>
      <c r="I526" s="22">
        <f>IF($B526="","",IF($B526&lt;&gt;$B525,"",IF($G525="Yes",IF($D525="","",$D525),$I525)))</f>
        <v/>
      </c>
      <c r="J526" s="22">
        <f>IF(OR($G526&lt;&gt;"Yes",$I526="",$D526=""),"",IF($D526-$I526&gt;0,$D526-$I526,""))</f>
        <v/>
      </c>
      <c r="K526" s="21">
        <f>IF($J526="","",$H526/$J526*100)</f>
        <v/>
      </c>
      <c r="L526" s="21">
        <f>IF($J526="","",$J526/$H526)</f>
        <v/>
      </c>
      <c r="M526" s="21">
        <f>IF($B526="","",IFERROR(SUMIFS($H$4:$H$1003,$B$4:$B$1003,$B526,$J$4:$J$1003,"&gt;0")/SUMIFS($J$4:$J$1003,$B$4:$B$1003,$B526)*100,""))</f>
        <v/>
      </c>
      <c r="N526" s="23">
        <f>IF(OR($K526="",$M526=""),"",$K526/$M526-1)</f>
        <v/>
      </c>
      <c r="O526" s="24">
        <f>IF($N526="","",IF($N526&gt;0.3,"Very high",IF($N526&gt;0.2,"High","")))</f>
        <v/>
      </c>
    </row>
    <row r="527">
      <c r="A527" s="16" t="n"/>
      <c r="B527" s="17" t="n"/>
      <c r="C527" s="17" t="n"/>
      <c r="D527" s="18" t="n"/>
      <c r="E527" s="19" t="n"/>
      <c r="F527" s="20" t="n"/>
      <c r="G527" s="17" t="n"/>
      <c r="H527" s="21">
        <f>IF(OR($B527="",$E527=""),"",IF($B527&lt;&gt;$B526,$E527,IF($G526="Yes",$E527,N($H526)+$E527)))</f>
        <v/>
      </c>
      <c r="I527" s="22">
        <f>IF($B527="","",IF($B527&lt;&gt;$B526,"",IF($G526="Yes",IF($D526="","",$D526),$I526)))</f>
        <v/>
      </c>
      <c r="J527" s="22">
        <f>IF(OR($G527&lt;&gt;"Yes",$I527="",$D527=""),"",IF($D527-$I527&gt;0,$D527-$I527,""))</f>
        <v/>
      </c>
      <c r="K527" s="21">
        <f>IF($J527="","",$H527/$J527*100)</f>
        <v/>
      </c>
      <c r="L527" s="21">
        <f>IF($J527="","",$J527/$H527)</f>
        <v/>
      </c>
      <c r="M527" s="21">
        <f>IF($B527="","",IFERROR(SUMIFS($H$4:$H$1003,$B$4:$B$1003,$B527,$J$4:$J$1003,"&gt;0")/SUMIFS($J$4:$J$1003,$B$4:$B$1003,$B527)*100,""))</f>
        <v/>
      </c>
      <c r="N527" s="23">
        <f>IF(OR($K527="",$M527=""),"",$K527/$M527-1)</f>
        <v/>
      </c>
      <c r="O527" s="24">
        <f>IF($N527="","",IF($N527&gt;0.3,"Very high",IF($N527&gt;0.2,"High","")))</f>
        <v/>
      </c>
    </row>
    <row r="528">
      <c r="A528" s="16" t="n"/>
      <c r="B528" s="17" t="n"/>
      <c r="C528" s="17" t="n"/>
      <c r="D528" s="18" t="n"/>
      <c r="E528" s="19" t="n"/>
      <c r="F528" s="20" t="n"/>
      <c r="G528" s="17" t="n"/>
      <c r="H528" s="21">
        <f>IF(OR($B528="",$E528=""),"",IF($B528&lt;&gt;$B527,$E528,IF($G527="Yes",$E528,N($H527)+$E528)))</f>
        <v/>
      </c>
      <c r="I528" s="22">
        <f>IF($B528="","",IF($B528&lt;&gt;$B527,"",IF($G527="Yes",IF($D527="","",$D527),$I527)))</f>
        <v/>
      </c>
      <c r="J528" s="22">
        <f>IF(OR($G528&lt;&gt;"Yes",$I528="",$D528=""),"",IF($D528-$I528&gt;0,$D528-$I528,""))</f>
        <v/>
      </c>
      <c r="K528" s="21">
        <f>IF($J528="","",$H528/$J528*100)</f>
        <v/>
      </c>
      <c r="L528" s="21">
        <f>IF($J528="","",$J528/$H528)</f>
        <v/>
      </c>
      <c r="M528" s="21">
        <f>IF($B528="","",IFERROR(SUMIFS($H$4:$H$1003,$B$4:$B$1003,$B528,$J$4:$J$1003,"&gt;0")/SUMIFS($J$4:$J$1003,$B$4:$B$1003,$B528)*100,""))</f>
        <v/>
      </c>
      <c r="N528" s="23">
        <f>IF(OR($K528="",$M528=""),"",$K528/$M528-1)</f>
        <v/>
      </c>
      <c r="O528" s="24">
        <f>IF($N528="","",IF($N528&gt;0.3,"Very high",IF($N528&gt;0.2,"High","")))</f>
        <v/>
      </c>
    </row>
    <row r="529">
      <c r="A529" s="16" t="n"/>
      <c r="B529" s="17" t="n"/>
      <c r="C529" s="17" t="n"/>
      <c r="D529" s="18" t="n"/>
      <c r="E529" s="19" t="n"/>
      <c r="F529" s="20" t="n"/>
      <c r="G529" s="17" t="n"/>
      <c r="H529" s="21">
        <f>IF(OR($B529="",$E529=""),"",IF($B529&lt;&gt;$B528,$E529,IF($G528="Yes",$E529,N($H528)+$E529)))</f>
        <v/>
      </c>
      <c r="I529" s="22">
        <f>IF($B529="","",IF($B529&lt;&gt;$B528,"",IF($G528="Yes",IF($D528="","",$D528),$I528)))</f>
        <v/>
      </c>
      <c r="J529" s="22">
        <f>IF(OR($G529&lt;&gt;"Yes",$I529="",$D529=""),"",IF($D529-$I529&gt;0,$D529-$I529,""))</f>
        <v/>
      </c>
      <c r="K529" s="21">
        <f>IF($J529="","",$H529/$J529*100)</f>
        <v/>
      </c>
      <c r="L529" s="21">
        <f>IF($J529="","",$J529/$H529)</f>
        <v/>
      </c>
      <c r="M529" s="21">
        <f>IF($B529="","",IFERROR(SUMIFS($H$4:$H$1003,$B$4:$B$1003,$B529,$J$4:$J$1003,"&gt;0")/SUMIFS($J$4:$J$1003,$B$4:$B$1003,$B529)*100,""))</f>
        <v/>
      </c>
      <c r="N529" s="23">
        <f>IF(OR($K529="",$M529=""),"",$K529/$M529-1)</f>
        <v/>
      </c>
      <c r="O529" s="24">
        <f>IF($N529="","",IF($N529&gt;0.3,"Very high",IF($N529&gt;0.2,"High","")))</f>
        <v/>
      </c>
    </row>
    <row r="530">
      <c r="A530" s="16" t="n"/>
      <c r="B530" s="17" t="n"/>
      <c r="C530" s="17" t="n"/>
      <c r="D530" s="18" t="n"/>
      <c r="E530" s="19" t="n"/>
      <c r="F530" s="20" t="n"/>
      <c r="G530" s="17" t="n"/>
      <c r="H530" s="21">
        <f>IF(OR($B530="",$E530=""),"",IF($B530&lt;&gt;$B529,$E530,IF($G529="Yes",$E530,N($H529)+$E530)))</f>
        <v/>
      </c>
      <c r="I530" s="22">
        <f>IF($B530="","",IF($B530&lt;&gt;$B529,"",IF($G529="Yes",IF($D529="","",$D529),$I529)))</f>
        <v/>
      </c>
      <c r="J530" s="22">
        <f>IF(OR($G530&lt;&gt;"Yes",$I530="",$D530=""),"",IF($D530-$I530&gt;0,$D530-$I530,""))</f>
        <v/>
      </c>
      <c r="K530" s="21">
        <f>IF($J530="","",$H530/$J530*100)</f>
        <v/>
      </c>
      <c r="L530" s="21">
        <f>IF($J530="","",$J530/$H530)</f>
        <v/>
      </c>
      <c r="M530" s="21">
        <f>IF($B530="","",IFERROR(SUMIFS($H$4:$H$1003,$B$4:$B$1003,$B530,$J$4:$J$1003,"&gt;0")/SUMIFS($J$4:$J$1003,$B$4:$B$1003,$B530)*100,""))</f>
        <v/>
      </c>
      <c r="N530" s="23">
        <f>IF(OR($K530="",$M530=""),"",$K530/$M530-1)</f>
        <v/>
      </c>
      <c r="O530" s="24">
        <f>IF($N530="","",IF($N530&gt;0.3,"Very high",IF($N530&gt;0.2,"High","")))</f>
        <v/>
      </c>
    </row>
    <row r="531">
      <c r="A531" s="16" t="n"/>
      <c r="B531" s="17" t="n"/>
      <c r="C531" s="17" t="n"/>
      <c r="D531" s="18" t="n"/>
      <c r="E531" s="19" t="n"/>
      <c r="F531" s="20" t="n"/>
      <c r="G531" s="17" t="n"/>
      <c r="H531" s="21">
        <f>IF(OR($B531="",$E531=""),"",IF($B531&lt;&gt;$B530,$E531,IF($G530="Yes",$E531,N($H530)+$E531)))</f>
        <v/>
      </c>
      <c r="I531" s="22">
        <f>IF($B531="","",IF($B531&lt;&gt;$B530,"",IF($G530="Yes",IF($D530="","",$D530),$I530)))</f>
        <v/>
      </c>
      <c r="J531" s="22">
        <f>IF(OR($G531&lt;&gt;"Yes",$I531="",$D531=""),"",IF($D531-$I531&gt;0,$D531-$I531,""))</f>
        <v/>
      </c>
      <c r="K531" s="21">
        <f>IF($J531="","",$H531/$J531*100)</f>
        <v/>
      </c>
      <c r="L531" s="21">
        <f>IF($J531="","",$J531/$H531)</f>
        <v/>
      </c>
      <c r="M531" s="21">
        <f>IF($B531="","",IFERROR(SUMIFS($H$4:$H$1003,$B$4:$B$1003,$B531,$J$4:$J$1003,"&gt;0")/SUMIFS($J$4:$J$1003,$B$4:$B$1003,$B531)*100,""))</f>
        <v/>
      </c>
      <c r="N531" s="23">
        <f>IF(OR($K531="",$M531=""),"",$K531/$M531-1)</f>
        <v/>
      </c>
      <c r="O531" s="24">
        <f>IF($N531="","",IF($N531&gt;0.3,"Very high",IF($N531&gt;0.2,"High","")))</f>
        <v/>
      </c>
    </row>
    <row r="532">
      <c r="A532" s="16" t="n"/>
      <c r="B532" s="17" t="n"/>
      <c r="C532" s="17" t="n"/>
      <c r="D532" s="18" t="n"/>
      <c r="E532" s="19" t="n"/>
      <c r="F532" s="20" t="n"/>
      <c r="G532" s="17" t="n"/>
      <c r="H532" s="21">
        <f>IF(OR($B532="",$E532=""),"",IF($B532&lt;&gt;$B531,$E532,IF($G531="Yes",$E532,N($H531)+$E532)))</f>
        <v/>
      </c>
      <c r="I532" s="22">
        <f>IF($B532="","",IF($B532&lt;&gt;$B531,"",IF($G531="Yes",IF($D531="","",$D531),$I531)))</f>
        <v/>
      </c>
      <c r="J532" s="22">
        <f>IF(OR($G532&lt;&gt;"Yes",$I532="",$D532=""),"",IF($D532-$I532&gt;0,$D532-$I532,""))</f>
        <v/>
      </c>
      <c r="K532" s="21">
        <f>IF($J532="","",$H532/$J532*100)</f>
        <v/>
      </c>
      <c r="L532" s="21">
        <f>IF($J532="","",$J532/$H532)</f>
        <v/>
      </c>
      <c r="M532" s="21">
        <f>IF($B532="","",IFERROR(SUMIFS($H$4:$H$1003,$B$4:$B$1003,$B532,$J$4:$J$1003,"&gt;0")/SUMIFS($J$4:$J$1003,$B$4:$B$1003,$B532)*100,""))</f>
        <v/>
      </c>
      <c r="N532" s="23">
        <f>IF(OR($K532="",$M532=""),"",$K532/$M532-1)</f>
        <v/>
      </c>
      <c r="O532" s="24">
        <f>IF($N532="","",IF($N532&gt;0.3,"Very high",IF($N532&gt;0.2,"High","")))</f>
        <v/>
      </c>
    </row>
    <row r="533">
      <c r="A533" s="16" t="n"/>
      <c r="B533" s="17" t="n"/>
      <c r="C533" s="17" t="n"/>
      <c r="D533" s="18" t="n"/>
      <c r="E533" s="19" t="n"/>
      <c r="F533" s="20" t="n"/>
      <c r="G533" s="17" t="n"/>
      <c r="H533" s="21">
        <f>IF(OR($B533="",$E533=""),"",IF($B533&lt;&gt;$B532,$E533,IF($G532="Yes",$E533,N($H532)+$E533)))</f>
        <v/>
      </c>
      <c r="I533" s="22">
        <f>IF($B533="","",IF($B533&lt;&gt;$B532,"",IF($G532="Yes",IF($D532="","",$D532),$I532)))</f>
        <v/>
      </c>
      <c r="J533" s="22">
        <f>IF(OR($G533&lt;&gt;"Yes",$I533="",$D533=""),"",IF($D533-$I533&gt;0,$D533-$I533,""))</f>
        <v/>
      </c>
      <c r="K533" s="21">
        <f>IF($J533="","",$H533/$J533*100)</f>
        <v/>
      </c>
      <c r="L533" s="21">
        <f>IF($J533="","",$J533/$H533)</f>
        <v/>
      </c>
      <c r="M533" s="21">
        <f>IF($B533="","",IFERROR(SUMIFS($H$4:$H$1003,$B$4:$B$1003,$B533,$J$4:$J$1003,"&gt;0")/SUMIFS($J$4:$J$1003,$B$4:$B$1003,$B533)*100,""))</f>
        <v/>
      </c>
      <c r="N533" s="23">
        <f>IF(OR($K533="",$M533=""),"",$K533/$M533-1)</f>
        <v/>
      </c>
      <c r="O533" s="24">
        <f>IF($N533="","",IF($N533&gt;0.3,"Very high",IF($N533&gt;0.2,"High","")))</f>
        <v/>
      </c>
    </row>
    <row r="534">
      <c r="A534" s="16" t="n"/>
      <c r="B534" s="17" t="n"/>
      <c r="C534" s="17" t="n"/>
      <c r="D534" s="18" t="n"/>
      <c r="E534" s="19" t="n"/>
      <c r="F534" s="20" t="n"/>
      <c r="G534" s="17" t="n"/>
      <c r="H534" s="21">
        <f>IF(OR($B534="",$E534=""),"",IF($B534&lt;&gt;$B533,$E534,IF($G533="Yes",$E534,N($H533)+$E534)))</f>
        <v/>
      </c>
      <c r="I534" s="22">
        <f>IF($B534="","",IF($B534&lt;&gt;$B533,"",IF($G533="Yes",IF($D533="","",$D533),$I533)))</f>
        <v/>
      </c>
      <c r="J534" s="22">
        <f>IF(OR($G534&lt;&gt;"Yes",$I534="",$D534=""),"",IF($D534-$I534&gt;0,$D534-$I534,""))</f>
        <v/>
      </c>
      <c r="K534" s="21">
        <f>IF($J534="","",$H534/$J534*100)</f>
        <v/>
      </c>
      <c r="L534" s="21">
        <f>IF($J534="","",$J534/$H534)</f>
        <v/>
      </c>
      <c r="M534" s="21">
        <f>IF($B534="","",IFERROR(SUMIFS($H$4:$H$1003,$B$4:$B$1003,$B534,$J$4:$J$1003,"&gt;0")/SUMIFS($J$4:$J$1003,$B$4:$B$1003,$B534)*100,""))</f>
        <v/>
      </c>
      <c r="N534" s="23">
        <f>IF(OR($K534="",$M534=""),"",$K534/$M534-1)</f>
        <v/>
      </c>
      <c r="O534" s="24">
        <f>IF($N534="","",IF($N534&gt;0.3,"Very high",IF($N534&gt;0.2,"High","")))</f>
        <v/>
      </c>
    </row>
    <row r="535">
      <c r="A535" s="16" t="n"/>
      <c r="B535" s="17" t="n"/>
      <c r="C535" s="17" t="n"/>
      <c r="D535" s="18" t="n"/>
      <c r="E535" s="19" t="n"/>
      <c r="F535" s="20" t="n"/>
      <c r="G535" s="17" t="n"/>
      <c r="H535" s="21">
        <f>IF(OR($B535="",$E535=""),"",IF($B535&lt;&gt;$B534,$E535,IF($G534="Yes",$E535,N($H534)+$E535)))</f>
        <v/>
      </c>
      <c r="I535" s="22">
        <f>IF($B535="","",IF($B535&lt;&gt;$B534,"",IF($G534="Yes",IF($D534="","",$D534),$I534)))</f>
        <v/>
      </c>
      <c r="J535" s="22">
        <f>IF(OR($G535&lt;&gt;"Yes",$I535="",$D535=""),"",IF($D535-$I535&gt;0,$D535-$I535,""))</f>
        <v/>
      </c>
      <c r="K535" s="21">
        <f>IF($J535="","",$H535/$J535*100)</f>
        <v/>
      </c>
      <c r="L535" s="21">
        <f>IF($J535="","",$J535/$H535)</f>
        <v/>
      </c>
      <c r="M535" s="21">
        <f>IF($B535="","",IFERROR(SUMIFS($H$4:$H$1003,$B$4:$B$1003,$B535,$J$4:$J$1003,"&gt;0")/SUMIFS($J$4:$J$1003,$B$4:$B$1003,$B535)*100,""))</f>
        <v/>
      </c>
      <c r="N535" s="23">
        <f>IF(OR($K535="",$M535=""),"",$K535/$M535-1)</f>
        <v/>
      </c>
      <c r="O535" s="24">
        <f>IF($N535="","",IF($N535&gt;0.3,"Very high",IF($N535&gt;0.2,"High","")))</f>
        <v/>
      </c>
    </row>
    <row r="536">
      <c r="A536" s="16" t="n"/>
      <c r="B536" s="17" t="n"/>
      <c r="C536" s="17" t="n"/>
      <c r="D536" s="18" t="n"/>
      <c r="E536" s="19" t="n"/>
      <c r="F536" s="20" t="n"/>
      <c r="G536" s="17" t="n"/>
      <c r="H536" s="21">
        <f>IF(OR($B536="",$E536=""),"",IF($B536&lt;&gt;$B535,$E536,IF($G535="Yes",$E536,N($H535)+$E536)))</f>
        <v/>
      </c>
      <c r="I536" s="22">
        <f>IF($B536="","",IF($B536&lt;&gt;$B535,"",IF($G535="Yes",IF($D535="","",$D535),$I535)))</f>
        <v/>
      </c>
      <c r="J536" s="22">
        <f>IF(OR($G536&lt;&gt;"Yes",$I536="",$D536=""),"",IF($D536-$I536&gt;0,$D536-$I536,""))</f>
        <v/>
      </c>
      <c r="K536" s="21">
        <f>IF($J536="","",$H536/$J536*100)</f>
        <v/>
      </c>
      <c r="L536" s="21">
        <f>IF($J536="","",$J536/$H536)</f>
        <v/>
      </c>
      <c r="M536" s="21">
        <f>IF($B536="","",IFERROR(SUMIFS($H$4:$H$1003,$B$4:$B$1003,$B536,$J$4:$J$1003,"&gt;0")/SUMIFS($J$4:$J$1003,$B$4:$B$1003,$B536)*100,""))</f>
        <v/>
      </c>
      <c r="N536" s="23">
        <f>IF(OR($K536="",$M536=""),"",$K536/$M536-1)</f>
        <v/>
      </c>
      <c r="O536" s="24">
        <f>IF($N536="","",IF($N536&gt;0.3,"Very high",IF($N536&gt;0.2,"High","")))</f>
        <v/>
      </c>
    </row>
    <row r="537">
      <c r="A537" s="16" t="n"/>
      <c r="B537" s="17" t="n"/>
      <c r="C537" s="17" t="n"/>
      <c r="D537" s="18" t="n"/>
      <c r="E537" s="19" t="n"/>
      <c r="F537" s="20" t="n"/>
      <c r="G537" s="17" t="n"/>
      <c r="H537" s="21">
        <f>IF(OR($B537="",$E537=""),"",IF($B537&lt;&gt;$B536,$E537,IF($G536="Yes",$E537,N($H536)+$E537)))</f>
        <v/>
      </c>
      <c r="I537" s="22">
        <f>IF($B537="","",IF($B537&lt;&gt;$B536,"",IF($G536="Yes",IF($D536="","",$D536),$I536)))</f>
        <v/>
      </c>
      <c r="J537" s="22">
        <f>IF(OR($G537&lt;&gt;"Yes",$I537="",$D537=""),"",IF($D537-$I537&gt;0,$D537-$I537,""))</f>
        <v/>
      </c>
      <c r="K537" s="21">
        <f>IF($J537="","",$H537/$J537*100)</f>
        <v/>
      </c>
      <c r="L537" s="21">
        <f>IF($J537="","",$J537/$H537)</f>
        <v/>
      </c>
      <c r="M537" s="21">
        <f>IF($B537="","",IFERROR(SUMIFS($H$4:$H$1003,$B$4:$B$1003,$B537,$J$4:$J$1003,"&gt;0")/SUMIFS($J$4:$J$1003,$B$4:$B$1003,$B537)*100,""))</f>
        <v/>
      </c>
      <c r="N537" s="23">
        <f>IF(OR($K537="",$M537=""),"",$K537/$M537-1)</f>
        <v/>
      </c>
      <c r="O537" s="24">
        <f>IF($N537="","",IF($N537&gt;0.3,"Very high",IF($N537&gt;0.2,"High","")))</f>
        <v/>
      </c>
    </row>
    <row r="538">
      <c r="A538" s="16" t="n"/>
      <c r="B538" s="17" t="n"/>
      <c r="C538" s="17" t="n"/>
      <c r="D538" s="18" t="n"/>
      <c r="E538" s="19" t="n"/>
      <c r="F538" s="20" t="n"/>
      <c r="G538" s="17" t="n"/>
      <c r="H538" s="21">
        <f>IF(OR($B538="",$E538=""),"",IF($B538&lt;&gt;$B537,$E538,IF($G537="Yes",$E538,N($H537)+$E538)))</f>
        <v/>
      </c>
      <c r="I538" s="22">
        <f>IF($B538="","",IF($B538&lt;&gt;$B537,"",IF($G537="Yes",IF($D537="","",$D537),$I537)))</f>
        <v/>
      </c>
      <c r="J538" s="22">
        <f>IF(OR($G538&lt;&gt;"Yes",$I538="",$D538=""),"",IF($D538-$I538&gt;0,$D538-$I538,""))</f>
        <v/>
      </c>
      <c r="K538" s="21">
        <f>IF($J538="","",$H538/$J538*100)</f>
        <v/>
      </c>
      <c r="L538" s="21">
        <f>IF($J538="","",$J538/$H538)</f>
        <v/>
      </c>
      <c r="M538" s="21">
        <f>IF($B538="","",IFERROR(SUMIFS($H$4:$H$1003,$B$4:$B$1003,$B538,$J$4:$J$1003,"&gt;0")/SUMIFS($J$4:$J$1003,$B$4:$B$1003,$B538)*100,""))</f>
        <v/>
      </c>
      <c r="N538" s="23">
        <f>IF(OR($K538="",$M538=""),"",$K538/$M538-1)</f>
        <v/>
      </c>
      <c r="O538" s="24">
        <f>IF($N538="","",IF($N538&gt;0.3,"Very high",IF($N538&gt;0.2,"High","")))</f>
        <v/>
      </c>
    </row>
    <row r="539">
      <c r="A539" s="16" t="n"/>
      <c r="B539" s="17" t="n"/>
      <c r="C539" s="17" t="n"/>
      <c r="D539" s="18" t="n"/>
      <c r="E539" s="19" t="n"/>
      <c r="F539" s="20" t="n"/>
      <c r="G539" s="17" t="n"/>
      <c r="H539" s="21">
        <f>IF(OR($B539="",$E539=""),"",IF($B539&lt;&gt;$B538,$E539,IF($G538="Yes",$E539,N($H538)+$E539)))</f>
        <v/>
      </c>
      <c r="I539" s="22">
        <f>IF($B539="","",IF($B539&lt;&gt;$B538,"",IF($G538="Yes",IF($D538="","",$D538),$I538)))</f>
        <v/>
      </c>
      <c r="J539" s="22">
        <f>IF(OR($G539&lt;&gt;"Yes",$I539="",$D539=""),"",IF($D539-$I539&gt;0,$D539-$I539,""))</f>
        <v/>
      </c>
      <c r="K539" s="21">
        <f>IF($J539="","",$H539/$J539*100)</f>
        <v/>
      </c>
      <c r="L539" s="21">
        <f>IF($J539="","",$J539/$H539)</f>
        <v/>
      </c>
      <c r="M539" s="21">
        <f>IF($B539="","",IFERROR(SUMIFS($H$4:$H$1003,$B$4:$B$1003,$B539,$J$4:$J$1003,"&gt;0")/SUMIFS($J$4:$J$1003,$B$4:$B$1003,$B539)*100,""))</f>
        <v/>
      </c>
      <c r="N539" s="23">
        <f>IF(OR($K539="",$M539=""),"",$K539/$M539-1)</f>
        <v/>
      </c>
      <c r="O539" s="24">
        <f>IF($N539="","",IF($N539&gt;0.3,"Very high",IF($N539&gt;0.2,"High","")))</f>
        <v/>
      </c>
    </row>
    <row r="540">
      <c r="A540" s="16" t="n"/>
      <c r="B540" s="17" t="n"/>
      <c r="C540" s="17" t="n"/>
      <c r="D540" s="18" t="n"/>
      <c r="E540" s="19" t="n"/>
      <c r="F540" s="20" t="n"/>
      <c r="G540" s="17" t="n"/>
      <c r="H540" s="21">
        <f>IF(OR($B540="",$E540=""),"",IF($B540&lt;&gt;$B539,$E540,IF($G539="Yes",$E540,N($H539)+$E540)))</f>
        <v/>
      </c>
      <c r="I540" s="22">
        <f>IF($B540="","",IF($B540&lt;&gt;$B539,"",IF($G539="Yes",IF($D539="","",$D539),$I539)))</f>
        <v/>
      </c>
      <c r="J540" s="22">
        <f>IF(OR($G540&lt;&gt;"Yes",$I540="",$D540=""),"",IF($D540-$I540&gt;0,$D540-$I540,""))</f>
        <v/>
      </c>
      <c r="K540" s="21">
        <f>IF($J540="","",$H540/$J540*100)</f>
        <v/>
      </c>
      <c r="L540" s="21">
        <f>IF($J540="","",$J540/$H540)</f>
        <v/>
      </c>
      <c r="M540" s="21">
        <f>IF($B540="","",IFERROR(SUMIFS($H$4:$H$1003,$B$4:$B$1003,$B540,$J$4:$J$1003,"&gt;0")/SUMIFS($J$4:$J$1003,$B$4:$B$1003,$B540)*100,""))</f>
        <v/>
      </c>
      <c r="N540" s="23">
        <f>IF(OR($K540="",$M540=""),"",$K540/$M540-1)</f>
        <v/>
      </c>
      <c r="O540" s="24">
        <f>IF($N540="","",IF($N540&gt;0.3,"Very high",IF($N540&gt;0.2,"High","")))</f>
        <v/>
      </c>
    </row>
    <row r="541">
      <c r="A541" s="16" t="n"/>
      <c r="B541" s="17" t="n"/>
      <c r="C541" s="17" t="n"/>
      <c r="D541" s="18" t="n"/>
      <c r="E541" s="19" t="n"/>
      <c r="F541" s="20" t="n"/>
      <c r="G541" s="17" t="n"/>
      <c r="H541" s="21">
        <f>IF(OR($B541="",$E541=""),"",IF($B541&lt;&gt;$B540,$E541,IF($G540="Yes",$E541,N($H540)+$E541)))</f>
        <v/>
      </c>
      <c r="I541" s="22">
        <f>IF($B541="","",IF($B541&lt;&gt;$B540,"",IF($G540="Yes",IF($D540="","",$D540),$I540)))</f>
        <v/>
      </c>
      <c r="J541" s="22">
        <f>IF(OR($G541&lt;&gt;"Yes",$I541="",$D541=""),"",IF($D541-$I541&gt;0,$D541-$I541,""))</f>
        <v/>
      </c>
      <c r="K541" s="21">
        <f>IF($J541="","",$H541/$J541*100)</f>
        <v/>
      </c>
      <c r="L541" s="21">
        <f>IF($J541="","",$J541/$H541)</f>
        <v/>
      </c>
      <c r="M541" s="21">
        <f>IF($B541="","",IFERROR(SUMIFS($H$4:$H$1003,$B$4:$B$1003,$B541,$J$4:$J$1003,"&gt;0")/SUMIFS($J$4:$J$1003,$B$4:$B$1003,$B541)*100,""))</f>
        <v/>
      </c>
      <c r="N541" s="23">
        <f>IF(OR($K541="",$M541=""),"",$K541/$M541-1)</f>
        <v/>
      </c>
      <c r="O541" s="24">
        <f>IF($N541="","",IF($N541&gt;0.3,"Very high",IF($N541&gt;0.2,"High","")))</f>
        <v/>
      </c>
    </row>
    <row r="542">
      <c r="A542" s="16" t="n"/>
      <c r="B542" s="17" t="n"/>
      <c r="C542" s="17" t="n"/>
      <c r="D542" s="18" t="n"/>
      <c r="E542" s="19" t="n"/>
      <c r="F542" s="20" t="n"/>
      <c r="G542" s="17" t="n"/>
      <c r="H542" s="21">
        <f>IF(OR($B542="",$E542=""),"",IF($B542&lt;&gt;$B541,$E542,IF($G541="Yes",$E542,N($H541)+$E542)))</f>
        <v/>
      </c>
      <c r="I542" s="22">
        <f>IF($B542="","",IF($B542&lt;&gt;$B541,"",IF($G541="Yes",IF($D541="","",$D541),$I541)))</f>
        <v/>
      </c>
      <c r="J542" s="22">
        <f>IF(OR($G542&lt;&gt;"Yes",$I542="",$D542=""),"",IF($D542-$I542&gt;0,$D542-$I542,""))</f>
        <v/>
      </c>
      <c r="K542" s="21">
        <f>IF($J542="","",$H542/$J542*100)</f>
        <v/>
      </c>
      <c r="L542" s="21">
        <f>IF($J542="","",$J542/$H542)</f>
        <v/>
      </c>
      <c r="M542" s="21">
        <f>IF($B542="","",IFERROR(SUMIFS($H$4:$H$1003,$B$4:$B$1003,$B542,$J$4:$J$1003,"&gt;0")/SUMIFS($J$4:$J$1003,$B$4:$B$1003,$B542)*100,""))</f>
        <v/>
      </c>
      <c r="N542" s="23">
        <f>IF(OR($K542="",$M542=""),"",$K542/$M542-1)</f>
        <v/>
      </c>
      <c r="O542" s="24">
        <f>IF($N542="","",IF($N542&gt;0.3,"Very high",IF($N542&gt;0.2,"High","")))</f>
        <v/>
      </c>
    </row>
    <row r="543">
      <c r="A543" s="16" t="n"/>
      <c r="B543" s="17" t="n"/>
      <c r="C543" s="17" t="n"/>
      <c r="D543" s="18" t="n"/>
      <c r="E543" s="19" t="n"/>
      <c r="F543" s="20" t="n"/>
      <c r="G543" s="17" t="n"/>
      <c r="H543" s="21">
        <f>IF(OR($B543="",$E543=""),"",IF($B543&lt;&gt;$B542,$E543,IF($G542="Yes",$E543,N($H542)+$E543)))</f>
        <v/>
      </c>
      <c r="I543" s="22">
        <f>IF($B543="","",IF($B543&lt;&gt;$B542,"",IF($G542="Yes",IF($D542="","",$D542),$I542)))</f>
        <v/>
      </c>
      <c r="J543" s="22">
        <f>IF(OR($G543&lt;&gt;"Yes",$I543="",$D543=""),"",IF($D543-$I543&gt;0,$D543-$I543,""))</f>
        <v/>
      </c>
      <c r="K543" s="21">
        <f>IF($J543="","",$H543/$J543*100)</f>
        <v/>
      </c>
      <c r="L543" s="21">
        <f>IF($J543="","",$J543/$H543)</f>
        <v/>
      </c>
      <c r="M543" s="21">
        <f>IF($B543="","",IFERROR(SUMIFS($H$4:$H$1003,$B$4:$B$1003,$B543,$J$4:$J$1003,"&gt;0")/SUMIFS($J$4:$J$1003,$B$4:$B$1003,$B543)*100,""))</f>
        <v/>
      </c>
      <c r="N543" s="23">
        <f>IF(OR($K543="",$M543=""),"",$K543/$M543-1)</f>
        <v/>
      </c>
      <c r="O543" s="24">
        <f>IF($N543="","",IF($N543&gt;0.3,"Very high",IF($N543&gt;0.2,"High","")))</f>
        <v/>
      </c>
    </row>
    <row r="544">
      <c r="A544" s="16" t="n"/>
      <c r="B544" s="17" t="n"/>
      <c r="C544" s="17" t="n"/>
      <c r="D544" s="18" t="n"/>
      <c r="E544" s="19" t="n"/>
      <c r="F544" s="20" t="n"/>
      <c r="G544" s="17" t="n"/>
      <c r="H544" s="21">
        <f>IF(OR($B544="",$E544=""),"",IF($B544&lt;&gt;$B543,$E544,IF($G543="Yes",$E544,N($H543)+$E544)))</f>
        <v/>
      </c>
      <c r="I544" s="22">
        <f>IF($B544="","",IF($B544&lt;&gt;$B543,"",IF($G543="Yes",IF($D543="","",$D543),$I543)))</f>
        <v/>
      </c>
      <c r="J544" s="22">
        <f>IF(OR($G544&lt;&gt;"Yes",$I544="",$D544=""),"",IF($D544-$I544&gt;0,$D544-$I544,""))</f>
        <v/>
      </c>
      <c r="K544" s="21">
        <f>IF($J544="","",$H544/$J544*100)</f>
        <v/>
      </c>
      <c r="L544" s="21">
        <f>IF($J544="","",$J544/$H544)</f>
        <v/>
      </c>
      <c r="M544" s="21">
        <f>IF($B544="","",IFERROR(SUMIFS($H$4:$H$1003,$B$4:$B$1003,$B544,$J$4:$J$1003,"&gt;0")/SUMIFS($J$4:$J$1003,$B$4:$B$1003,$B544)*100,""))</f>
        <v/>
      </c>
      <c r="N544" s="23">
        <f>IF(OR($K544="",$M544=""),"",$K544/$M544-1)</f>
        <v/>
      </c>
      <c r="O544" s="24">
        <f>IF($N544="","",IF($N544&gt;0.3,"Very high",IF($N544&gt;0.2,"High","")))</f>
        <v/>
      </c>
    </row>
    <row r="545">
      <c r="A545" s="16" t="n"/>
      <c r="B545" s="17" t="n"/>
      <c r="C545" s="17" t="n"/>
      <c r="D545" s="18" t="n"/>
      <c r="E545" s="19" t="n"/>
      <c r="F545" s="20" t="n"/>
      <c r="G545" s="17" t="n"/>
      <c r="H545" s="21">
        <f>IF(OR($B545="",$E545=""),"",IF($B545&lt;&gt;$B544,$E545,IF($G544="Yes",$E545,N($H544)+$E545)))</f>
        <v/>
      </c>
      <c r="I545" s="22">
        <f>IF($B545="","",IF($B545&lt;&gt;$B544,"",IF($G544="Yes",IF($D544="","",$D544),$I544)))</f>
        <v/>
      </c>
      <c r="J545" s="22">
        <f>IF(OR($G545&lt;&gt;"Yes",$I545="",$D545=""),"",IF($D545-$I545&gt;0,$D545-$I545,""))</f>
        <v/>
      </c>
      <c r="K545" s="21">
        <f>IF($J545="","",$H545/$J545*100)</f>
        <v/>
      </c>
      <c r="L545" s="21">
        <f>IF($J545="","",$J545/$H545)</f>
        <v/>
      </c>
      <c r="M545" s="21">
        <f>IF($B545="","",IFERROR(SUMIFS($H$4:$H$1003,$B$4:$B$1003,$B545,$J$4:$J$1003,"&gt;0")/SUMIFS($J$4:$J$1003,$B$4:$B$1003,$B545)*100,""))</f>
        <v/>
      </c>
      <c r="N545" s="23">
        <f>IF(OR($K545="",$M545=""),"",$K545/$M545-1)</f>
        <v/>
      </c>
      <c r="O545" s="24">
        <f>IF($N545="","",IF($N545&gt;0.3,"Very high",IF($N545&gt;0.2,"High","")))</f>
        <v/>
      </c>
    </row>
    <row r="546">
      <c r="A546" s="16" t="n"/>
      <c r="B546" s="17" t="n"/>
      <c r="C546" s="17" t="n"/>
      <c r="D546" s="18" t="n"/>
      <c r="E546" s="19" t="n"/>
      <c r="F546" s="20" t="n"/>
      <c r="G546" s="17" t="n"/>
      <c r="H546" s="21">
        <f>IF(OR($B546="",$E546=""),"",IF($B546&lt;&gt;$B545,$E546,IF($G545="Yes",$E546,N($H545)+$E546)))</f>
        <v/>
      </c>
      <c r="I546" s="22">
        <f>IF($B546="","",IF($B546&lt;&gt;$B545,"",IF($G545="Yes",IF($D545="","",$D545),$I545)))</f>
        <v/>
      </c>
      <c r="J546" s="22">
        <f>IF(OR($G546&lt;&gt;"Yes",$I546="",$D546=""),"",IF($D546-$I546&gt;0,$D546-$I546,""))</f>
        <v/>
      </c>
      <c r="K546" s="21">
        <f>IF($J546="","",$H546/$J546*100)</f>
        <v/>
      </c>
      <c r="L546" s="21">
        <f>IF($J546="","",$J546/$H546)</f>
        <v/>
      </c>
      <c r="M546" s="21">
        <f>IF($B546="","",IFERROR(SUMIFS($H$4:$H$1003,$B$4:$B$1003,$B546,$J$4:$J$1003,"&gt;0")/SUMIFS($J$4:$J$1003,$B$4:$B$1003,$B546)*100,""))</f>
        <v/>
      </c>
      <c r="N546" s="23">
        <f>IF(OR($K546="",$M546=""),"",$K546/$M546-1)</f>
        <v/>
      </c>
      <c r="O546" s="24">
        <f>IF($N546="","",IF($N546&gt;0.3,"Very high",IF($N546&gt;0.2,"High","")))</f>
        <v/>
      </c>
    </row>
    <row r="547">
      <c r="A547" s="16" t="n"/>
      <c r="B547" s="17" t="n"/>
      <c r="C547" s="17" t="n"/>
      <c r="D547" s="18" t="n"/>
      <c r="E547" s="19" t="n"/>
      <c r="F547" s="20" t="n"/>
      <c r="G547" s="17" t="n"/>
      <c r="H547" s="21">
        <f>IF(OR($B547="",$E547=""),"",IF($B547&lt;&gt;$B546,$E547,IF($G546="Yes",$E547,N($H546)+$E547)))</f>
        <v/>
      </c>
      <c r="I547" s="22">
        <f>IF($B547="","",IF($B547&lt;&gt;$B546,"",IF($G546="Yes",IF($D546="","",$D546),$I546)))</f>
        <v/>
      </c>
      <c r="J547" s="22">
        <f>IF(OR($G547&lt;&gt;"Yes",$I547="",$D547=""),"",IF($D547-$I547&gt;0,$D547-$I547,""))</f>
        <v/>
      </c>
      <c r="K547" s="21">
        <f>IF($J547="","",$H547/$J547*100)</f>
        <v/>
      </c>
      <c r="L547" s="21">
        <f>IF($J547="","",$J547/$H547)</f>
        <v/>
      </c>
      <c r="M547" s="21">
        <f>IF($B547="","",IFERROR(SUMIFS($H$4:$H$1003,$B$4:$B$1003,$B547,$J$4:$J$1003,"&gt;0")/SUMIFS($J$4:$J$1003,$B$4:$B$1003,$B547)*100,""))</f>
        <v/>
      </c>
      <c r="N547" s="23">
        <f>IF(OR($K547="",$M547=""),"",$K547/$M547-1)</f>
        <v/>
      </c>
      <c r="O547" s="24">
        <f>IF($N547="","",IF($N547&gt;0.3,"Very high",IF($N547&gt;0.2,"High","")))</f>
        <v/>
      </c>
    </row>
    <row r="548">
      <c r="A548" s="16" t="n"/>
      <c r="B548" s="17" t="n"/>
      <c r="C548" s="17" t="n"/>
      <c r="D548" s="18" t="n"/>
      <c r="E548" s="19" t="n"/>
      <c r="F548" s="20" t="n"/>
      <c r="G548" s="17" t="n"/>
      <c r="H548" s="21">
        <f>IF(OR($B548="",$E548=""),"",IF($B548&lt;&gt;$B547,$E548,IF($G547="Yes",$E548,N($H547)+$E548)))</f>
        <v/>
      </c>
      <c r="I548" s="22">
        <f>IF($B548="","",IF($B548&lt;&gt;$B547,"",IF($G547="Yes",IF($D547="","",$D547),$I547)))</f>
        <v/>
      </c>
      <c r="J548" s="22">
        <f>IF(OR($G548&lt;&gt;"Yes",$I548="",$D548=""),"",IF($D548-$I548&gt;0,$D548-$I548,""))</f>
        <v/>
      </c>
      <c r="K548" s="21">
        <f>IF($J548="","",$H548/$J548*100)</f>
        <v/>
      </c>
      <c r="L548" s="21">
        <f>IF($J548="","",$J548/$H548)</f>
        <v/>
      </c>
      <c r="M548" s="21">
        <f>IF($B548="","",IFERROR(SUMIFS($H$4:$H$1003,$B$4:$B$1003,$B548,$J$4:$J$1003,"&gt;0")/SUMIFS($J$4:$J$1003,$B$4:$B$1003,$B548)*100,""))</f>
        <v/>
      </c>
      <c r="N548" s="23">
        <f>IF(OR($K548="",$M548=""),"",$K548/$M548-1)</f>
        <v/>
      </c>
      <c r="O548" s="24">
        <f>IF($N548="","",IF($N548&gt;0.3,"Very high",IF($N548&gt;0.2,"High","")))</f>
        <v/>
      </c>
    </row>
    <row r="549">
      <c r="A549" s="16" t="n"/>
      <c r="B549" s="17" t="n"/>
      <c r="C549" s="17" t="n"/>
      <c r="D549" s="18" t="n"/>
      <c r="E549" s="19" t="n"/>
      <c r="F549" s="20" t="n"/>
      <c r="G549" s="17" t="n"/>
      <c r="H549" s="21">
        <f>IF(OR($B549="",$E549=""),"",IF($B549&lt;&gt;$B548,$E549,IF($G548="Yes",$E549,N($H548)+$E549)))</f>
        <v/>
      </c>
      <c r="I549" s="22">
        <f>IF($B549="","",IF($B549&lt;&gt;$B548,"",IF($G548="Yes",IF($D548="","",$D548),$I548)))</f>
        <v/>
      </c>
      <c r="J549" s="22">
        <f>IF(OR($G549&lt;&gt;"Yes",$I549="",$D549=""),"",IF($D549-$I549&gt;0,$D549-$I549,""))</f>
        <v/>
      </c>
      <c r="K549" s="21">
        <f>IF($J549="","",$H549/$J549*100)</f>
        <v/>
      </c>
      <c r="L549" s="21">
        <f>IF($J549="","",$J549/$H549)</f>
        <v/>
      </c>
      <c r="M549" s="21">
        <f>IF($B549="","",IFERROR(SUMIFS($H$4:$H$1003,$B$4:$B$1003,$B549,$J$4:$J$1003,"&gt;0")/SUMIFS($J$4:$J$1003,$B$4:$B$1003,$B549)*100,""))</f>
        <v/>
      </c>
      <c r="N549" s="23">
        <f>IF(OR($K549="",$M549=""),"",$K549/$M549-1)</f>
        <v/>
      </c>
      <c r="O549" s="24">
        <f>IF($N549="","",IF($N549&gt;0.3,"Very high",IF($N549&gt;0.2,"High","")))</f>
        <v/>
      </c>
    </row>
    <row r="550">
      <c r="A550" s="16" t="n"/>
      <c r="B550" s="17" t="n"/>
      <c r="C550" s="17" t="n"/>
      <c r="D550" s="18" t="n"/>
      <c r="E550" s="19" t="n"/>
      <c r="F550" s="20" t="n"/>
      <c r="G550" s="17" t="n"/>
      <c r="H550" s="21">
        <f>IF(OR($B550="",$E550=""),"",IF($B550&lt;&gt;$B549,$E550,IF($G549="Yes",$E550,N($H549)+$E550)))</f>
        <v/>
      </c>
      <c r="I550" s="22">
        <f>IF($B550="","",IF($B550&lt;&gt;$B549,"",IF($G549="Yes",IF($D549="","",$D549),$I549)))</f>
        <v/>
      </c>
      <c r="J550" s="22">
        <f>IF(OR($G550&lt;&gt;"Yes",$I550="",$D550=""),"",IF($D550-$I550&gt;0,$D550-$I550,""))</f>
        <v/>
      </c>
      <c r="K550" s="21">
        <f>IF($J550="","",$H550/$J550*100)</f>
        <v/>
      </c>
      <c r="L550" s="21">
        <f>IF($J550="","",$J550/$H550)</f>
        <v/>
      </c>
      <c r="M550" s="21">
        <f>IF($B550="","",IFERROR(SUMIFS($H$4:$H$1003,$B$4:$B$1003,$B550,$J$4:$J$1003,"&gt;0")/SUMIFS($J$4:$J$1003,$B$4:$B$1003,$B550)*100,""))</f>
        <v/>
      </c>
      <c r="N550" s="23">
        <f>IF(OR($K550="",$M550=""),"",$K550/$M550-1)</f>
        <v/>
      </c>
      <c r="O550" s="24">
        <f>IF($N550="","",IF($N550&gt;0.3,"Very high",IF($N550&gt;0.2,"High","")))</f>
        <v/>
      </c>
    </row>
    <row r="551">
      <c r="A551" s="16" t="n"/>
      <c r="B551" s="17" t="n"/>
      <c r="C551" s="17" t="n"/>
      <c r="D551" s="18" t="n"/>
      <c r="E551" s="19" t="n"/>
      <c r="F551" s="20" t="n"/>
      <c r="G551" s="17" t="n"/>
      <c r="H551" s="21">
        <f>IF(OR($B551="",$E551=""),"",IF($B551&lt;&gt;$B550,$E551,IF($G550="Yes",$E551,N($H550)+$E551)))</f>
        <v/>
      </c>
      <c r="I551" s="22">
        <f>IF($B551="","",IF($B551&lt;&gt;$B550,"",IF($G550="Yes",IF($D550="","",$D550),$I550)))</f>
        <v/>
      </c>
      <c r="J551" s="22">
        <f>IF(OR($G551&lt;&gt;"Yes",$I551="",$D551=""),"",IF($D551-$I551&gt;0,$D551-$I551,""))</f>
        <v/>
      </c>
      <c r="K551" s="21">
        <f>IF($J551="","",$H551/$J551*100)</f>
        <v/>
      </c>
      <c r="L551" s="21">
        <f>IF($J551="","",$J551/$H551)</f>
        <v/>
      </c>
      <c r="M551" s="21">
        <f>IF($B551="","",IFERROR(SUMIFS($H$4:$H$1003,$B$4:$B$1003,$B551,$J$4:$J$1003,"&gt;0")/SUMIFS($J$4:$J$1003,$B$4:$B$1003,$B551)*100,""))</f>
        <v/>
      </c>
      <c r="N551" s="23">
        <f>IF(OR($K551="",$M551=""),"",$K551/$M551-1)</f>
        <v/>
      </c>
      <c r="O551" s="24">
        <f>IF($N551="","",IF($N551&gt;0.3,"Very high",IF($N551&gt;0.2,"High","")))</f>
        <v/>
      </c>
    </row>
    <row r="552">
      <c r="A552" s="16" t="n"/>
      <c r="B552" s="17" t="n"/>
      <c r="C552" s="17" t="n"/>
      <c r="D552" s="18" t="n"/>
      <c r="E552" s="19" t="n"/>
      <c r="F552" s="20" t="n"/>
      <c r="G552" s="17" t="n"/>
      <c r="H552" s="21">
        <f>IF(OR($B552="",$E552=""),"",IF($B552&lt;&gt;$B551,$E552,IF($G551="Yes",$E552,N($H551)+$E552)))</f>
        <v/>
      </c>
      <c r="I552" s="22">
        <f>IF($B552="","",IF($B552&lt;&gt;$B551,"",IF($G551="Yes",IF($D551="","",$D551),$I551)))</f>
        <v/>
      </c>
      <c r="J552" s="22">
        <f>IF(OR($G552&lt;&gt;"Yes",$I552="",$D552=""),"",IF($D552-$I552&gt;0,$D552-$I552,""))</f>
        <v/>
      </c>
      <c r="K552" s="21">
        <f>IF($J552="","",$H552/$J552*100)</f>
        <v/>
      </c>
      <c r="L552" s="21">
        <f>IF($J552="","",$J552/$H552)</f>
        <v/>
      </c>
      <c r="M552" s="21">
        <f>IF($B552="","",IFERROR(SUMIFS($H$4:$H$1003,$B$4:$B$1003,$B552,$J$4:$J$1003,"&gt;0")/SUMIFS($J$4:$J$1003,$B$4:$B$1003,$B552)*100,""))</f>
        <v/>
      </c>
      <c r="N552" s="23">
        <f>IF(OR($K552="",$M552=""),"",$K552/$M552-1)</f>
        <v/>
      </c>
      <c r="O552" s="24">
        <f>IF($N552="","",IF($N552&gt;0.3,"Very high",IF($N552&gt;0.2,"High","")))</f>
        <v/>
      </c>
    </row>
    <row r="553">
      <c r="A553" s="16" t="n"/>
      <c r="B553" s="17" t="n"/>
      <c r="C553" s="17" t="n"/>
      <c r="D553" s="18" t="n"/>
      <c r="E553" s="19" t="n"/>
      <c r="F553" s="20" t="n"/>
      <c r="G553" s="17" t="n"/>
      <c r="H553" s="21">
        <f>IF(OR($B553="",$E553=""),"",IF($B553&lt;&gt;$B552,$E553,IF($G552="Yes",$E553,N($H552)+$E553)))</f>
        <v/>
      </c>
      <c r="I553" s="22">
        <f>IF($B553="","",IF($B553&lt;&gt;$B552,"",IF($G552="Yes",IF($D552="","",$D552),$I552)))</f>
        <v/>
      </c>
      <c r="J553" s="22">
        <f>IF(OR($G553&lt;&gt;"Yes",$I553="",$D553=""),"",IF($D553-$I553&gt;0,$D553-$I553,""))</f>
        <v/>
      </c>
      <c r="K553" s="21">
        <f>IF($J553="","",$H553/$J553*100)</f>
        <v/>
      </c>
      <c r="L553" s="21">
        <f>IF($J553="","",$J553/$H553)</f>
        <v/>
      </c>
      <c r="M553" s="21">
        <f>IF($B553="","",IFERROR(SUMIFS($H$4:$H$1003,$B$4:$B$1003,$B553,$J$4:$J$1003,"&gt;0")/SUMIFS($J$4:$J$1003,$B$4:$B$1003,$B553)*100,""))</f>
        <v/>
      </c>
      <c r="N553" s="23">
        <f>IF(OR($K553="",$M553=""),"",$K553/$M553-1)</f>
        <v/>
      </c>
      <c r="O553" s="24">
        <f>IF($N553="","",IF($N553&gt;0.3,"Very high",IF($N553&gt;0.2,"High","")))</f>
        <v/>
      </c>
    </row>
    <row r="554">
      <c r="A554" s="16" t="n"/>
      <c r="B554" s="17" t="n"/>
      <c r="C554" s="17" t="n"/>
      <c r="D554" s="18" t="n"/>
      <c r="E554" s="19" t="n"/>
      <c r="F554" s="20" t="n"/>
      <c r="G554" s="17" t="n"/>
      <c r="H554" s="21">
        <f>IF(OR($B554="",$E554=""),"",IF($B554&lt;&gt;$B553,$E554,IF($G553="Yes",$E554,N($H553)+$E554)))</f>
        <v/>
      </c>
      <c r="I554" s="22">
        <f>IF($B554="","",IF($B554&lt;&gt;$B553,"",IF($G553="Yes",IF($D553="","",$D553),$I553)))</f>
        <v/>
      </c>
      <c r="J554" s="22">
        <f>IF(OR($G554&lt;&gt;"Yes",$I554="",$D554=""),"",IF($D554-$I554&gt;0,$D554-$I554,""))</f>
        <v/>
      </c>
      <c r="K554" s="21">
        <f>IF($J554="","",$H554/$J554*100)</f>
        <v/>
      </c>
      <c r="L554" s="21">
        <f>IF($J554="","",$J554/$H554)</f>
        <v/>
      </c>
      <c r="M554" s="21">
        <f>IF($B554="","",IFERROR(SUMIFS($H$4:$H$1003,$B$4:$B$1003,$B554,$J$4:$J$1003,"&gt;0")/SUMIFS($J$4:$J$1003,$B$4:$B$1003,$B554)*100,""))</f>
        <v/>
      </c>
      <c r="N554" s="23">
        <f>IF(OR($K554="",$M554=""),"",$K554/$M554-1)</f>
        <v/>
      </c>
      <c r="O554" s="24">
        <f>IF($N554="","",IF($N554&gt;0.3,"Very high",IF($N554&gt;0.2,"High","")))</f>
        <v/>
      </c>
    </row>
    <row r="555">
      <c r="A555" s="16" t="n"/>
      <c r="B555" s="17" t="n"/>
      <c r="C555" s="17" t="n"/>
      <c r="D555" s="18" t="n"/>
      <c r="E555" s="19" t="n"/>
      <c r="F555" s="20" t="n"/>
      <c r="G555" s="17" t="n"/>
      <c r="H555" s="21">
        <f>IF(OR($B555="",$E555=""),"",IF($B555&lt;&gt;$B554,$E555,IF($G554="Yes",$E555,N($H554)+$E555)))</f>
        <v/>
      </c>
      <c r="I555" s="22">
        <f>IF($B555="","",IF($B555&lt;&gt;$B554,"",IF($G554="Yes",IF($D554="","",$D554),$I554)))</f>
        <v/>
      </c>
      <c r="J555" s="22">
        <f>IF(OR($G555&lt;&gt;"Yes",$I555="",$D555=""),"",IF($D555-$I555&gt;0,$D555-$I555,""))</f>
        <v/>
      </c>
      <c r="K555" s="21">
        <f>IF($J555="","",$H555/$J555*100)</f>
        <v/>
      </c>
      <c r="L555" s="21">
        <f>IF($J555="","",$J555/$H555)</f>
        <v/>
      </c>
      <c r="M555" s="21">
        <f>IF($B555="","",IFERROR(SUMIFS($H$4:$H$1003,$B$4:$B$1003,$B555,$J$4:$J$1003,"&gt;0")/SUMIFS($J$4:$J$1003,$B$4:$B$1003,$B555)*100,""))</f>
        <v/>
      </c>
      <c r="N555" s="23">
        <f>IF(OR($K555="",$M555=""),"",$K555/$M555-1)</f>
        <v/>
      </c>
      <c r="O555" s="24">
        <f>IF($N555="","",IF($N555&gt;0.3,"Very high",IF($N555&gt;0.2,"High","")))</f>
        <v/>
      </c>
    </row>
    <row r="556">
      <c r="A556" s="16" t="n"/>
      <c r="B556" s="17" t="n"/>
      <c r="C556" s="17" t="n"/>
      <c r="D556" s="18" t="n"/>
      <c r="E556" s="19" t="n"/>
      <c r="F556" s="20" t="n"/>
      <c r="G556" s="17" t="n"/>
      <c r="H556" s="21">
        <f>IF(OR($B556="",$E556=""),"",IF($B556&lt;&gt;$B555,$E556,IF($G555="Yes",$E556,N($H555)+$E556)))</f>
        <v/>
      </c>
      <c r="I556" s="22">
        <f>IF($B556="","",IF($B556&lt;&gt;$B555,"",IF($G555="Yes",IF($D555="","",$D555),$I555)))</f>
        <v/>
      </c>
      <c r="J556" s="22">
        <f>IF(OR($G556&lt;&gt;"Yes",$I556="",$D556=""),"",IF($D556-$I556&gt;0,$D556-$I556,""))</f>
        <v/>
      </c>
      <c r="K556" s="21">
        <f>IF($J556="","",$H556/$J556*100)</f>
        <v/>
      </c>
      <c r="L556" s="21">
        <f>IF($J556="","",$J556/$H556)</f>
        <v/>
      </c>
      <c r="M556" s="21">
        <f>IF($B556="","",IFERROR(SUMIFS($H$4:$H$1003,$B$4:$B$1003,$B556,$J$4:$J$1003,"&gt;0")/SUMIFS($J$4:$J$1003,$B$4:$B$1003,$B556)*100,""))</f>
        <v/>
      </c>
      <c r="N556" s="23">
        <f>IF(OR($K556="",$M556=""),"",$K556/$M556-1)</f>
        <v/>
      </c>
      <c r="O556" s="24">
        <f>IF($N556="","",IF($N556&gt;0.3,"Very high",IF($N556&gt;0.2,"High","")))</f>
        <v/>
      </c>
    </row>
    <row r="557">
      <c r="A557" s="16" t="n"/>
      <c r="B557" s="17" t="n"/>
      <c r="C557" s="17" t="n"/>
      <c r="D557" s="18" t="n"/>
      <c r="E557" s="19" t="n"/>
      <c r="F557" s="20" t="n"/>
      <c r="G557" s="17" t="n"/>
      <c r="H557" s="21">
        <f>IF(OR($B557="",$E557=""),"",IF($B557&lt;&gt;$B556,$E557,IF($G556="Yes",$E557,N($H556)+$E557)))</f>
        <v/>
      </c>
      <c r="I557" s="22">
        <f>IF($B557="","",IF($B557&lt;&gt;$B556,"",IF($G556="Yes",IF($D556="","",$D556),$I556)))</f>
        <v/>
      </c>
      <c r="J557" s="22">
        <f>IF(OR($G557&lt;&gt;"Yes",$I557="",$D557=""),"",IF($D557-$I557&gt;0,$D557-$I557,""))</f>
        <v/>
      </c>
      <c r="K557" s="21">
        <f>IF($J557="","",$H557/$J557*100)</f>
        <v/>
      </c>
      <c r="L557" s="21">
        <f>IF($J557="","",$J557/$H557)</f>
        <v/>
      </c>
      <c r="M557" s="21">
        <f>IF($B557="","",IFERROR(SUMIFS($H$4:$H$1003,$B$4:$B$1003,$B557,$J$4:$J$1003,"&gt;0")/SUMIFS($J$4:$J$1003,$B$4:$B$1003,$B557)*100,""))</f>
        <v/>
      </c>
      <c r="N557" s="23">
        <f>IF(OR($K557="",$M557=""),"",$K557/$M557-1)</f>
        <v/>
      </c>
      <c r="O557" s="24">
        <f>IF($N557="","",IF($N557&gt;0.3,"Very high",IF($N557&gt;0.2,"High","")))</f>
        <v/>
      </c>
    </row>
    <row r="558">
      <c r="A558" s="16" t="n"/>
      <c r="B558" s="17" t="n"/>
      <c r="C558" s="17" t="n"/>
      <c r="D558" s="18" t="n"/>
      <c r="E558" s="19" t="n"/>
      <c r="F558" s="20" t="n"/>
      <c r="G558" s="17" t="n"/>
      <c r="H558" s="21">
        <f>IF(OR($B558="",$E558=""),"",IF($B558&lt;&gt;$B557,$E558,IF($G557="Yes",$E558,N($H557)+$E558)))</f>
        <v/>
      </c>
      <c r="I558" s="22">
        <f>IF($B558="","",IF($B558&lt;&gt;$B557,"",IF($G557="Yes",IF($D557="","",$D557),$I557)))</f>
        <v/>
      </c>
      <c r="J558" s="22">
        <f>IF(OR($G558&lt;&gt;"Yes",$I558="",$D558=""),"",IF($D558-$I558&gt;0,$D558-$I558,""))</f>
        <v/>
      </c>
      <c r="K558" s="21">
        <f>IF($J558="","",$H558/$J558*100)</f>
        <v/>
      </c>
      <c r="L558" s="21">
        <f>IF($J558="","",$J558/$H558)</f>
        <v/>
      </c>
      <c r="M558" s="21">
        <f>IF($B558="","",IFERROR(SUMIFS($H$4:$H$1003,$B$4:$B$1003,$B558,$J$4:$J$1003,"&gt;0")/SUMIFS($J$4:$J$1003,$B$4:$B$1003,$B558)*100,""))</f>
        <v/>
      </c>
      <c r="N558" s="23">
        <f>IF(OR($K558="",$M558=""),"",$K558/$M558-1)</f>
        <v/>
      </c>
      <c r="O558" s="24">
        <f>IF($N558="","",IF($N558&gt;0.3,"Very high",IF($N558&gt;0.2,"High","")))</f>
        <v/>
      </c>
    </row>
    <row r="559">
      <c r="A559" s="16" t="n"/>
      <c r="B559" s="17" t="n"/>
      <c r="C559" s="17" t="n"/>
      <c r="D559" s="18" t="n"/>
      <c r="E559" s="19" t="n"/>
      <c r="F559" s="20" t="n"/>
      <c r="G559" s="17" t="n"/>
      <c r="H559" s="21">
        <f>IF(OR($B559="",$E559=""),"",IF($B559&lt;&gt;$B558,$E559,IF($G558="Yes",$E559,N($H558)+$E559)))</f>
        <v/>
      </c>
      <c r="I559" s="22">
        <f>IF($B559="","",IF($B559&lt;&gt;$B558,"",IF($G558="Yes",IF($D558="","",$D558),$I558)))</f>
        <v/>
      </c>
      <c r="J559" s="22">
        <f>IF(OR($G559&lt;&gt;"Yes",$I559="",$D559=""),"",IF($D559-$I559&gt;0,$D559-$I559,""))</f>
        <v/>
      </c>
      <c r="K559" s="21">
        <f>IF($J559="","",$H559/$J559*100)</f>
        <v/>
      </c>
      <c r="L559" s="21">
        <f>IF($J559="","",$J559/$H559)</f>
        <v/>
      </c>
      <c r="M559" s="21">
        <f>IF($B559="","",IFERROR(SUMIFS($H$4:$H$1003,$B$4:$B$1003,$B559,$J$4:$J$1003,"&gt;0")/SUMIFS($J$4:$J$1003,$B$4:$B$1003,$B559)*100,""))</f>
        <v/>
      </c>
      <c r="N559" s="23">
        <f>IF(OR($K559="",$M559=""),"",$K559/$M559-1)</f>
        <v/>
      </c>
      <c r="O559" s="24">
        <f>IF($N559="","",IF($N559&gt;0.3,"Very high",IF($N559&gt;0.2,"High","")))</f>
        <v/>
      </c>
    </row>
    <row r="560">
      <c r="A560" s="16" t="n"/>
      <c r="B560" s="17" t="n"/>
      <c r="C560" s="17" t="n"/>
      <c r="D560" s="18" t="n"/>
      <c r="E560" s="19" t="n"/>
      <c r="F560" s="20" t="n"/>
      <c r="G560" s="17" t="n"/>
      <c r="H560" s="21">
        <f>IF(OR($B560="",$E560=""),"",IF($B560&lt;&gt;$B559,$E560,IF($G559="Yes",$E560,N($H559)+$E560)))</f>
        <v/>
      </c>
      <c r="I560" s="22">
        <f>IF($B560="","",IF($B560&lt;&gt;$B559,"",IF($G559="Yes",IF($D559="","",$D559),$I559)))</f>
        <v/>
      </c>
      <c r="J560" s="22">
        <f>IF(OR($G560&lt;&gt;"Yes",$I560="",$D560=""),"",IF($D560-$I560&gt;0,$D560-$I560,""))</f>
        <v/>
      </c>
      <c r="K560" s="21">
        <f>IF($J560="","",$H560/$J560*100)</f>
        <v/>
      </c>
      <c r="L560" s="21">
        <f>IF($J560="","",$J560/$H560)</f>
        <v/>
      </c>
      <c r="M560" s="21">
        <f>IF($B560="","",IFERROR(SUMIFS($H$4:$H$1003,$B$4:$B$1003,$B560,$J$4:$J$1003,"&gt;0")/SUMIFS($J$4:$J$1003,$B$4:$B$1003,$B560)*100,""))</f>
        <v/>
      </c>
      <c r="N560" s="23">
        <f>IF(OR($K560="",$M560=""),"",$K560/$M560-1)</f>
        <v/>
      </c>
      <c r="O560" s="24">
        <f>IF($N560="","",IF($N560&gt;0.3,"Very high",IF($N560&gt;0.2,"High","")))</f>
        <v/>
      </c>
    </row>
    <row r="561">
      <c r="A561" s="16" t="n"/>
      <c r="B561" s="17" t="n"/>
      <c r="C561" s="17" t="n"/>
      <c r="D561" s="18" t="n"/>
      <c r="E561" s="19" t="n"/>
      <c r="F561" s="20" t="n"/>
      <c r="G561" s="17" t="n"/>
      <c r="H561" s="21">
        <f>IF(OR($B561="",$E561=""),"",IF($B561&lt;&gt;$B560,$E561,IF($G560="Yes",$E561,N($H560)+$E561)))</f>
        <v/>
      </c>
      <c r="I561" s="22">
        <f>IF($B561="","",IF($B561&lt;&gt;$B560,"",IF($G560="Yes",IF($D560="","",$D560),$I560)))</f>
        <v/>
      </c>
      <c r="J561" s="22">
        <f>IF(OR($G561&lt;&gt;"Yes",$I561="",$D561=""),"",IF($D561-$I561&gt;0,$D561-$I561,""))</f>
        <v/>
      </c>
      <c r="K561" s="21">
        <f>IF($J561="","",$H561/$J561*100)</f>
        <v/>
      </c>
      <c r="L561" s="21">
        <f>IF($J561="","",$J561/$H561)</f>
        <v/>
      </c>
      <c r="M561" s="21">
        <f>IF($B561="","",IFERROR(SUMIFS($H$4:$H$1003,$B$4:$B$1003,$B561,$J$4:$J$1003,"&gt;0")/SUMIFS($J$4:$J$1003,$B$4:$B$1003,$B561)*100,""))</f>
        <v/>
      </c>
      <c r="N561" s="23">
        <f>IF(OR($K561="",$M561=""),"",$K561/$M561-1)</f>
        <v/>
      </c>
      <c r="O561" s="24">
        <f>IF($N561="","",IF($N561&gt;0.3,"Very high",IF($N561&gt;0.2,"High","")))</f>
        <v/>
      </c>
    </row>
    <row r="562">
      <c r="A562" s="16" t="n"/>
      <c r="B562" s="17" t="n"/>
      <c r="C562" s="17" t="n"/>
      <c r="D562" s="18" t="n"/>
      <c r="E562" s="19" t="n"/>
      <c r="F562" s="20" t="n"/>
      <c r="G562" s="17" t="n"/>
      <c r="H562" s="21">
        <f>IF(OR($B562="",$E562=""),"",IF($B562&lt;&gt;$B561,$E562,IF($G561="Yes",$E562,N($H561)+$E562)))</f>
        <v/>
      </c>
      <c r="I562" s="22">
        <f>IF($B562="","",IF($B562&lt;&gt;$B561,"",IF($G561="Yes",IF($D561="","",$D561),$I561)))</f>
        <v/>
      </c>
      <c r="J562" s="22">
        <f>IF(OR($G562&lt;&gt;"Yes",$I562="",$D562=""),"",IF($D562-$I562&gt;0,$D562-$I562,""))</f>
        <v/>
      </c>
      <c r="K562" s="21">
        <f>IF($J562="","",$H562/$J562*100)</f>
        <v/>
      </c>
      <c r="L562" s="21">
        <f>IF($J562="","",$J562/$H562)</f>
        <v/>
      </c>
      <c r="M562" s="21">
        <f>IF($B562="","",IFERROR(SUMIFS($H$4:$H$1003,$B$4:$B$1003,$B562,$J$4:$J$1003,"&gt;0")/SUMIFS($J$4:$J$1003,$B$4:$B$1003,$B562)*100,""))</f>
        <v/>
      </c>
      <c r="N562" s="23">
        <f>IF(OR($K562="",$M562=""),"",$K562/$M562-1)</f>
        <v/>
      </c>
      <c r="O562" s="24">
        <f>IF($N562="","",IF($N562&gt;0.3,"Very high",IF($N562&gt;0.2,"High","")))</f>
        <v/>
      </c>
    </row>
    <row r="563">
      <c r="A563" s="16" t="n"/>
      <c r="B563" s="17" t="n"/>
      <c r="C563" s="17" t="n"/>
      <c r="D563" s="18" t="n"/>
      <c r="E563" s="19" t="n"/>
      <c r="F563" s="20" t="n"/>
      <c r="G563" s="17" t="n"/>
      <c r="H563" s="21">
        <f>IF(OR($B563="",$E563=""),"",IF($B563&lt;&gt;$B562,$E563,IF($G562="Yes",$E563,N($H562)+$E563)))</f>
        <v/>
      </c>
      <c r="I563" s="22">
        <f>IF($B563="","",IF($B563&lt;&gt;$B562,"",IF($G562="Yes",IF($D562="","",$D562),$I562)))</f>
        <v/>
      </c>
      <c r="J563" s="22">
        <f>IF(OR($G563&lt;&gt;"Yes",$I563="",$D563=""),"",IF($D563-$I563&gt;0,$D563-$I563,""))</f>
        <v/>
      </c>
      <c r="K563" s="21">
        <f>IF($J563="","",$H563/$J563*100)</f>
        <v/>
      </c>
      <c r="L563" s="21">
        <f>IF($J563="","",$J563/$H563)</f>
        <v/>
      </c>
      <c r="M563" s="21">
        <f>IF($B563="","",IFERROR(SUMIFS($H$4:$H$1003,$B$4:$B$1003,$B563,$J$4:$J$1003,"&gt;0")/SUMIFS($J$4:$J$1003,$B$4:$B$1003,$B563)*100,""))</f>
        <v/>
      </c>
      <c r="N563" s="23">
        <f>IF(OR($K563="",$M563=""),"",$K563/$M563-1)</f>
        <v/>
      </c>
      <c r="O563" s="24">
        <f>IF($N563="","",IF($N563&gt;0.3,"Very high",IF($N563&gt;0.2,"High","")))</f>
        <v/>
      </c>
    </row>
    <row r="564">
      <c r="A564" s="16" t="n"/>
      <c r="B564" s="17" t="n"/>
      <c r="C564" s="17" t="n"/>
      <c r="D564" s="18" t="n"/>
      <c r="E564" s="19" t="n"/>
      <c r="F564" s="20" t="n"/>
      <c r="G564" s="17" t="n"/>
      <c r="H564" s="21">
        <f>IF(OR($B564="",$E564=""),"",IF($B564&lt;&gt;$B563,$E564,IF($G563="Yes",$E564,N($H563)+$E564)))</f>
        <v/>
      </c>
      <c r="I564" s="22">
        <f>IF($B564="","",IF($B564&lt;&gt;$B563,"",IF($G563="Yes",IF($D563="","",$D563),$I563)))</f>
        <v/>
      </c>
      <c r="J564" s="22">
        <f>IF(OR($G564&lt;&gt;"Yes",$I564="",$D564=""),"",IF($D564-$I564&gt;0,$D564-$I564,""))</f>
        <v/>
      </c>
      <c r="K564" s="21">
        <f>IF($J564="","",$H564/$J564*100)</f>
        <v/>
      </c>
      <c r="L564" s="21">
        <f>IF($J564="","",$J564/$H564)</f>
        <v/>
      </c>
      <c r="M564" s="21">
        <f>IF($B564="","",IFERROR(SUMIFS($H$4:$H$1003,$B$4:$B$1003,$B564,$J$4:$J$1003,"&gt;0")/SUMIFS($J$4:$J$1003,$B$4:$B$1003,$B564)*100,""))</f>
        <v/>
      </c>
      <c r="N564" s="23">
        <f>IF(OR($K564="",$M564=""),"",$K564/$M564-1)</f>
        <v/>
      </c>
      <c r="O564" s="24">
        <f>IF($N564="","",IF($N564&gt;0.3,"Very high",IF($N564&gt;0.2,"High","")))</f>
        <v/>
      </c>
    </row>
    <row r="565">
      <c r="A565" s="16" t="n"/>
      <c r="B565" s="17" t="n"/>
      <c r="C565" s="17" t="n"/>
      <c r="D565" s="18" t="n"/>
      <c r="E565" s="19" t="n"/>
      <c r="F565" s="20" t="n"/>
      <c r="G565" s="17" t="n"/>
      <c r="H565" s="21">
        <f>IF(OR($B565="",$E565=""),"",IF($B565&lt;&gt;$B564,$E565,IF($G564="Yes",$E565,N($H564)+$E565)))</f>
        <v/>
      </c>
      <c r="I565" s="22">
        <f>IF($B565="","",IF($B565&lt;&gt;$B564,"",IF($G564="Yes",IF($D564="","",$D564),$I564)))</f>
        <v/>
      </c>
      <c r="J565" s="22">
        <f>IF(OR($G565&lt;&gt;"Yes",$I565="",$D565=""),"",IF($D565-$I565&gt;0,$D565-$I565,""))</f>
        <v/>
      </c>
      <c r="K565" s="21">
        <f>IF($J565="","",$H565/$J565*100)</f>
        <v/>
      </c>
      <c r="L565" s="21">
        <f>IF($J565="","",$J565/$H565)</f>
        <v/>
      </c>
      <c r="M565" s="21">
        <f>IF($B565="","",IFERROR(SUMIFS($H$4:$H$1003,$B$4:$B$1003,$B565,$J$4:$J$1003,"&gt;0")/SUMIFS($J$4:$J$1003,$B$4:$B$1003,$B565)*100,""))</f>
        <v/>
      </c>
      <c r="N565" s="23">
        <f>IF(OR($K565="",$M565=""),"",$K565/$M565-1)</f>
        <v/>
      </c>
      <c r="O565" s="24">
        <f>IF($N565="","",IF($N565&gt;0.3,"Very high",IF($N565&gt;0.2,"High","")))</f>
        <v/>
      </c>
    </row>
    <row r="566">
      <c r="A566" s="16" t="n"/>
      <c r="B566" s="17" t="n"/>
      <c r="C566" s="17" t="n"/>
      <c r="D566" s="18" t="n"/>
      <c r="E566" s="19" t="n"/>
      <c r="F566" s="20" t="n"/>
      <c r="G566" s="17" t="n"/>
      <c r="H566" s="21">
        <f>IF(OR($B566="",$E566=""),"",IF($B566&lt;&gt;$B565,$E566,IF($G565="Yes",$E566,N($H565)+$E566)))</f>
        <v/>
      </c>
      <c r="I566" s="22">
        <f>IF($B566="","",IF($B566&lt;&gt;$B565,"",IF($G565="Yes",IF($D565="","",$D565),$I565)))</f>
        <v/>
      </c>
      <c r="J566" s="22">
        <f>IF(OR($G566&lt;&gt;"Yes",$I566="",$D566=""),"",IF($D566-$I566&gt;0,$D566-$I566,""))</f>
        <v/>
      </c>
      <c r="K566" s="21">
        <f>IF($J566="","",$H566/$J566*100)</f>
        <v/>
      </c>
      <c r="L566" s="21">
        <f>IF($J566="","",$J566/$H566)</f>
        <v/>
      </c>
      <c r="M566" s="21">
        <f>IF($B566="","",IFERROR(SUMIFS($H$4:$H$1003,$B$4:$B$1003,$B566,$J$4:$J$1003,"&gt;0")/SUMIFS($J$4:$J$1003,$B$4:$B$1003,$B566)*100,""))</f>
        <v/>
      </c>
      <c r="N566" s="23">
        <f>IF(OR($K566="",$M566=""),"",$K566/$M566-1)</f>
        <v/>
      </c>
      <c r="O566" s="24">
        <f>IF($N566="","",IF($N566&gt;0.3,"Very high",IF($N566&gt;0.2,"High","")))</f>
        <v/>
      </c>
    </row>
    <row r="567">
      <c r="A567" s="16" t="n"/>
      <c r="B567" s="17" t="n"/>
      <c r="C567" s="17" t="n"/>
      <c r="D567" s="18" t="n"/>
      <c r="E567" s="19" t="n"/>
      <c r="F567" s="20" t="n"/>
      <c r="G567" s="17" t="n"/>
      <c r="H567" s="21">
        <f>IF(OR($B567="",$E567=""),"",IF($B567&lt;&gt;$B566,$E567,IF($G566="Yes",$E567,N($H566)+$E567)))</f>
        <v/>
      </c>
      <c r="I567" s="22">
        <f>IF($B567="","",IF($B567&lt;&gt;$B566,"",IF($G566="Yes",IF($D566="","",$D566),$I566)))</f>
        <v/>
      </c>
      <c r="J567" s="22">
        <f>IF(OR($G567&lt;&gt;"Yes",$I567="",$D567=""),"",IF($D567-$I567&gt;0,$D567-$I567,""))</f>
        <v/>
      </c>
      <c r="K567" s="21">
        <f>IF($J567="","",$H567/$J567*100)</f>
        <v/>
      </c>
      <c r="L567" s="21">
        <f>IF($J567="","",$J567/$H567)</f>
        <v/>
      </c>
      <c r="M567" s="21">
        <f>IF($B567="","",IFERROR(SUMIFS($H$4:$H$1003,$B$4:$B$1003,$B567,$J$4:$J$1003,"&gt;0")/SUMIFS($J$4:$J$1003,$B$4:$B$1003,$B567)*100,""))</f>
        <v/>
      </c>
      <c r="N567" s="23">
        <f>IF(OR($K567="",$M567=""),"",$K567/$M567-1)</f>
        <v/>
      </c>
      <c r="O567" s="24">
        <f>IF($N567="","",IF($N567&gt;0.3,"Very high",IF($N567&gt;0.2,"High","")))</f>
        <v/>
      </c>
    </row>
    <row r="568">
      <c r="A568" s="16" t="n"/>
      <c r="B568" s="17" t="n"/>
      <c r="C568" s="17" t="n"/>
      <c r="D568" s="18" t="n"/>
      <c r="E568" s="19" t="n"/>
      <c r="F568" s="20" t="n"/>
      <c r="G568" s="17" t="n"/>
      <c r="H568" s="21">
        <f>IF(OR($B568="",$E568=""),"",IF($B568&lt;&gt;$B567,$E568,IF($G567="Yes",$E568,N($H567)+$E568)))</f>
        <v/>
      </c>
      <c r="I568" s="22">
        <f>IF($B568="","",IF($B568&lt;&gt;$B567,"",IF($G567="Yes",IF($D567="","",$D567),$I567)))</f>
        <v/>
      </c>
      <c r="J568" s="22">
        <f>IF(OR($G568&lt;&gt;"Yes",$I568="",$D568=""),"",IF($D568-$I568&gt;0,$D568-$I568,""))</f>
        <v/>
      </c>
      <c r="K568" s="21">
        <f>IF($J568="","",$H568/$J568*100)</f>
        <v/>
      </c>
      <c r="L568" s="21">
        <f>IF($J568="","",$J568/$H568)</f>
        <v/>
      </c>
      <c r="M568" s="21">
        <f>IF($B568="","",IFERROR(SUMIFS($H$4:$H$1003,$B$4:$B$1003,$B568,$J$4:$J$1003,"&gt;0")/SUMIFS($J$4:$J$1003,$B$4:$B$1003,$B568)*100,""))</f>
        <v/>
      </c>
      <c r="N568" s="23">
        <f>IF(OR($K568="",$M568=""),"",$K568/$M568-1)</f>
        <v/>
      </c>
      <c r="O568" s="24">
        <f>IF($N568="","",IF($N568&gt;0.3,"Very high",IF($N568&gt;0.2,"High","")))</f>
        <v/>
      </c>
    </row>
    <row r="569">
      <c r="A569" s="16" t="n"/>
      <c r="B569" s="17" t="n"/>
      <c r="C569" s="17" t="n"/>
      <c r="D569" s="18" t="n"/>
      <c r="E569" s="19" t="n"/>
      <c r="F569" s="20" t="n"/>
      <c r="G569" s="17" t="n"/>
      <c r="H569" s="21">
        <f>IF(OR($B569="",$E569=""),"",IF($B569&lt;&gt;$B568,$E569,IF($G568="Yes",$E569,N($H568)+$E569)))</f>
        <v/>
      </c>
      <c r="I569" s="22">
        <f>IF($B569="","",IF($B569&lt;&gt;$B568,"",IF($G568="Yes",IF($D568="","",$D568),$I568)))</f>
        <v/>
      </c>
      <c r="J569" s="22">
        <f>IF(OR($G569&lt;&gt;"Yes",$I569="",$D569=""),"",IF($D569-$I569&gt;0,$D569-$I569,""))</f>
        <v/>
      </c>
      <c r="K569" s="21">
        <f>IF($J569="","",$H569/$J569*100)</f>
        <v/>
      </c>
      <c r="L569" s="21">
        <f>IF($J569="","",$J569/$H569)</f>
        <v/>
      </c>
      <c r="M569" s="21">
        <f>IF($B569="","",IFERROR(SUMIFS($H$4:$H$1003,$B$4:$B$1003,$B569,$J$4:$J$1003,"&gt;0")/SUMIFS($J$4:$J$1003,$B$4:$B$1003,$B569)*100,""))</f>
        <v/>
      </c>
      <c r="N569" s="23">
        <f>IF(OR($K569="",$M569=""),"",$K569/$M569-1)</f>
        <v/>
      </c>
      <c r="O569" s="24">
        <f>IF($N569="","",IF($N569&gt;0.3,"Very high",IF($N569&gt;0.2,"High","")))</f>
        <v/>
      </c>
    </row>
    <row r="570">
      <c r="A570" s="16" t="n"/>
      <c r="B570" s="17" t="n"/>
      <c r="C570" s="17" t="n"/>
      <c r="D570" s="18" t="n"/>
      <c r="E570" s="19" t="n"/>
      <c r="F570" s="20" t="n"/>
      <c r="G570" s="17" t="n"/>
      <c r="H570" s="21">
        <f>IF(OR($B570="",$E570=""),"",IF($B570&lt;&gt;$B569,$E570,IF($G569="Yes",$E570,N($H569)+$E570)))</f>
        <v/>
      </c>
      <c r="I570" s="22">
        <f>IF($B570="","",IF($B570&lt;&gt;$B569,"",IF($G569="Yes",IF($D569="","",$D569),$I569)))</f>
        <v/>
      </c>
      <c r="J570" s="22">
        <f>IF(OR($G570&lt;&gt;"Yes",$I570="",$D570=""),"",IF($D570-$I570&gt;0,$D570-$I570,""))</f>
        <v/>
      </c>
      <c r="K570" s="21">
        <f>IF($J570="","",$H570/$J570*100)</f>
        <v/>
      </c>
      <c r="L570" s="21">
        <f>IF($J570="","",$J570/$H570)</f>
        <v/>
      </c>
      <c r="M570" s="21">
        <f>IF($B570="","",IFERROR(SUMIFS($H$4:$H$1003,$B$4:$B$1003,$B570,$J$4:$J$1003,"&gt;0")/SUMIFS($J$4:$J$1003,$B$4:$B$1003,$B570)*100,""))</f>
        <v/>
      </c>
      <c r="N570" s="23">
        <f>IF(OR($K570="",$M570=""),"",$K570/$M570-1)</f>
        <v/>
      </c>
      <c r="O570" s="24">
        <f>IF($N570="","",IF($N570&gt;0.3,"Very high",IF($N570&gt;0.2,"High","")))</f>
        <v/>
      </c>
    </row>
    <row r="571">
      <c r="A571" s="16" t="n"/>
      <c r="B571" s="17" t="n"/>
      <c r="C571" s="17" t="n"/>
      <c r="D571" s="18" t="n"/>
      <c r="E571" s="19" t="n"/>
      <c r="F571" s="20" t="n"/>
      <c r="G571" s="17" t="n"/>
      <c r="H571" s="21">
        <f>IF(OR($B571="",$E571=""),"",IF($B571&lt;&gt;$B570,$E571,IF($G570="Yes",$E571,N($H570)+$E571)))</f>
        <v/>
      </c>
      <c r="I571" s="22">
        <f>IF($B571="","",IF($B571&lt;&gt;$B570,"",IF($G570="Yes",IF($D570="","",$D570),$I570)))</f>
        <v/>
      </c>
      <c r="J571" s="22">
        <f>IF(OR($G571&lt;&gt;"Yes",$I571="",$D571=""),"",IF($D571-$I571&gt;0,$D571-$I571,""))</f>
        <v/>
      </c>
      <c r="K571" s="21">
        <f>IF($J571="","",$H571/$J571*100)</f>
        <v/>
      </c>
      <c r="L571" s="21">
        <f>IF($J571="","",$J571/$H571)</f>
        <v/>
      </c>
      <c r="M571" s="21">
        <f>IF($B571="","",IFERROR(SUMIFS($H$4:$H$1003,$B$4:$B$1003,$B571,$J$4:$J$1003,"&gt;0")/SUMIFS($J$4:$J$1003,$B$4:$B$1003,$B571)*100,""))</f>
        <v/>
      </c>
      <c r="N571" s="23">
        <f>IF(OR($K571="",$M571=""),"",$K571/$M571-1)</f>
        <v/>
      </c>
      <c r="O571" s="24">
        <f>IF($N571="","",IF($N571&gt;0.3,"Very high",IF($N571&gt;0.2,"High","")))</f>
        <v/>
      </c>
    </row>
    <row r="572">
      <c r="A572" s="16" t="n"/>
      <c r="B572" s="17" t="n"/>
      <c r="C572" s="17" t="n"/>
      <c r="D572" s="18" t="n"/>
      <c r="E572" s="19" t="n"/>
      <c r="F572" s="20" t="n"/>
      <c r="G572" s="17" t="n"/>
      <c r="H572" s="21">
        <f>IF(OR($B572="",$E572=""),"",IF($B572&lt;&gt;$B571,$E572,IF($G571="Yes",$E572,N($H571)+$E572)))</f>
        <v/>
      </c>
      <c r="I572" s="22">
        <f>IF($B572="","",IF($B572&lt;&gt;$B571,"",IF($G571="Yes",IF($D571="","",$D571),$I571)))</f>
        <v/>
      </c>
      <c r="J572" s="22">
        <f>IF(OR($G572&lt;&gt;"Yes",$I572="",$D572=""),"",IF($D572-$I572&gt;0,$D572-$I572,""))</f>
        <v/>
      </c>
      <c r="K572" s="21">
        <f>IF($J572="","",$H572/$J572*100)</f>
        <v/>
      </c>
      <c r="L572" s="21">
        <f>IF($J572="","",$J572/$H572)</f>
        <v/>
      </c>
      <c r="M572" s="21">
        <f>IF($B572="","",IFERROR(SUMIFS($H$4:$H$1003,$B$4:$B$1003,$B572,$J$4:$J$1003,"&gt;0")/SUMIFS($J$4:$J$1003,$B$4:$B$1003,$B572)*100,""))</f>
        <v/>
      </c>
      <c r="N572" s="23">
        <f>IF(OR($K572="",$M572=""),"",$K572/$M572-1)</f>
        <v/>
      </c>
      <c r="O572" s="24">
        <f>IF($N572="","",IF($N572&gt;0.3,"Very high",IF($N572&gt;0.2,"High","")))</f>
        <v/>
      </c>
    </row>
    <row r="573">
      <c r="A573" s="16" t="n"/>
      <c r="B573" s="17" t="n"/>
      <c r="C573" s="17" t="n"/>
      <c r="D573" s="18" t="n"/>
      <c r="E573" s="19" t="n"/>
      <c r="F573" s="20" t="n"/>
      <c r="G573" s="17" t="n"/>
      <c r="H573" s="21">
        <f>IF(OR($B573="",$E573=""),"",IF($B573&lt;&gt;$B572,$E573,IF($G572="Yes",$E573,N($H572)+$E573)))</f>
        <v/>
      </c>
      <c r="I573" s="22">
        <f>IF($B573="","",IF($B573&lt;&gt;$B572,"",IF($G572="Yes",IF($D572="","",$D572),$I572)))</f>
        <v/>
      </c>
      <c r="J573" s="22">
        <f>IF(OR($G573&lt;&gt;"Yes",$I573="",$D573=""),"",IF($D573-$I573&gt;0,$D573-$I573,""))</f>
        <v/>
      </c>
      <c r="K573" s="21">
        <f>IF($J573="","",$H573/$J573*100)</f>
        <v/>
      </c>
      <c r="L573" s="21">
        <f>IF($J573="","",$J573/$H573)</f>
        <v/>
      </c>
      <c r="M573" s="21">
        <f>IF($B573="","",IFERROR(SUMIFS($H$4:$H$1003,$B$4:$B$1003,$B573,$J$4:$J$1003,"&gt;0")/SUMIFS($J$4:$J$1003,$B$4:$B$1003,$B573)*100,""))</f>
        <v/>
      </c>
      <c r="N573" s="23">
        <f>IF(OR($K573="",$M573=""),"",$K573/$M573-1)</f>
        <v/>
      </c>
      <c r="O573" s="24">
        <f>IF($N573="","",IF($N573&gt;0.3,"Very high",IF($N573&gt;0.2,"High","")))</f>
        <v/>
      </c>
    </row>
    <row r="574">
      <c r="A574" s="16" t="n"/>
      <c r="B574" s="17" t="n"/>
      <c r="C574" s="17" t="n"/>
      <c r="D574" s="18" t="n"/>
      <c r="E574" s="19" t="n"/>
      <c r="F574" s="20" t="n"/>
      <c r="G574" s="17" t="n"/>
      <c r="H574" s="21">
        <f>IF(OR($B574="",$E574=""),"",IF($B574&lt;&gt;$B573,$E574,IF($G573="Yes",$E574,N($H573)+$E574)))</f>
        <v/>
      </c>
      <c r="I574" s="22">
        <f>IF($B574="","",IF($B574&lt;&gt;$B573,"",IF($G573="Yes",IF($D573="","",$D573),$I573)))</f>
        <v/>
      </c>
      <c r="J574" s="22">
        <f>IF(OR($G574&lt;&gt;"Yes",$I574="",$D574=""),"",IF($D574-$I574&gt;0,$D574-$I574,""))</f>
        <v/>
      </c>
      <c r="K574" s="21">
        <f>IF($J574="","",$H574/$J574*100)</f>
        <v/>
      </c>
      <c r="L574" s="21">
        <f>IF($J574="","",$J574/$H574)</f>
        <v/>
      </c>
      <c r="M574" s="21">
        <f>IF($B574="","",IFERROR(SUMIFS($H$4:$H$1003,$B$4:$B$1003,$B574,$J$4:$J$1003,"&gt;0")/SUMIFS($J$4:$J$1003,$B$4:$B$1003,$B574)*100,""))</f>
        <v/>
      </c>
      <c r="N574" s="23">
        <f>IF(OR($K574="",$M574=""),"",$K574/$M574-1)</f>
        <v/>
      </c>
      <c r="O574" s="24">
        <f>IF($N574="","",IF($N574&gt;0.3,"Very high",IF($N574&gt;0.2,"High","")))</f>
        <v/>
      </c>
    </row>
    <row r="575">
      <c r="A575" s="16" t="n"/>
      <c r="B575" s="17" t="n"/>
      <c r="C575" s="17" t="n"/>
      <c r="D575" s="18" t="n"/>
      <c r="E575" s="19" t="n"/>
      <c r="F575" s="20" t="n"/>
      <c r="G575" s="17" t="n"/>
      <c r="H575" s="21">
        <f>IF(OR($B575="",$E575=""),"",IF($B575&lt;&gt;$B574,$E575,IF($G574="Yes",$E575,N($H574)+$E575)))</f>
        <v/>
      </c>
      <c r="I575" s="22">
        <f>IF($B575="","",IF($B575&lt;&gt;$B574,"",IF($G574="Yes",IF($D574="","",$D574),$I574)))</f>
        <v/>
      </c>
      <c r="J575" s="22">
        <f>IF(OR($G575&lt;&gt;"Yes",$I575="",$D575=""),"",IF($D575-$I575&gt;0,$D575-$I575,""))</f>
        <v/>
      </c>
      <c r="K575" s="21">
        <f>IF($J575="","",$H575/$J575*100)</f>
        <v/>
      </c>
      <c r="L575" s="21">
        <f>IF($J575="","",$J575/$H575)</f>
        <v/>
      </c>
      <c r="M575" s="21">
        <f>IF($B575="","",IFERROR(SUMIFS($H$4:$H$1003,$B$4:$B$1003,$B575,$J$4:$J$1003,"&gt;0")/SUMIFS($J$4:$J$1003,$B$4:$B$1003,$B575)*100,""))</f>
        <v/>
      </c>
      <c r="N575" s="23">
        <f>IF(OR($K575="",$M575=""),"",$K575/$M575-1)</f>
        <v/>
      </c>
      <c r="O575" s="24">
        <f>IF($N575="","",IF($N575&gt;0.3,"Very high",IF($N575&gt;0.2,"High","")))</f>
        <v/>
      </c>
    </row>
    <row r="576">
      <c r="A576" s="16" t="n"/>
      <c r="B576" s="17" t="n"/>
      <c r="C576" s="17" t="n"/>
      <c r="D576" s="18" t="n"/>
      <c r="E576" s="19" t="n"/>
      <c r="F576" s="20" t="n"/>
      <c r="G576" s="17" t="n"/>
      <c r="H576" s="21">
        <f>IF(OR($B576="",$E576=""),"",IF($B576&lt;&gt;$B575,$E576,IF($G575="Yes",$E576,N($H575)+$E576)))</f>
        <v/>
      </c>
      <c r="I576" s="22">
        <f>IF($B576="","",IF($B576&lt;&gt;$B575,"",IF($G575="Yes",IF($D575="","",$D575),$I575)))</f>
        <v/>
      </c>
      <c r="J576" s="22">
        <f>IF(OR($G576&lt;&gt;"Yes",$I576="",$D576=""),"",IF($D576-$I576&gt;0,$D576-$I576,""))</f>
        <v/>
      </c>
      <c r="K576" s="21">
        <f>IF($J576="","",$H576/$J576*100)</f>
        <v/>
      </c>
      <c r="L576" s="21">
        <f>IF($J576="","",$J576/$H576)</f>
        <v/>
      </c>
      <c r="M576" s="21">
        <f>IF($B576="","",IFERROR(SUMIFS($H$4:$H$1003,$B$4:$B$1003,$B576,$J$4:$J$1003,"&gt;0")/SUMIFS($J$4:$J$1003,$B$4:$B$1003,$B576)*100,""))</f>
        <v/>
      </c>
      <c r="N576" s="23">
        <f>IF(OR($K576="",$M576=""),"",$K576/$M576-1)</f>
        <v/>
      </c>
      <c r="O576" s="24">
        <f>IF($N576="","",IF($N576&gt;0.3,"Very high",IF($N576&gt;0.2,"High","")))</f>
        <v/>
      </c>
    </row>
    <row r="577">
      <c r="A577" s="16" t="n"/>
      <c r="B577" s="17" t="n"/>
      <c r="C577" s="17" t="n"/>
      <c r="D577" s="18" t="n"/>
      <c r="E577" s="19" t="n"/>
      <c r="F577" s="20" t="n"/>
      <c r="G577" s="17" t="n"/>
      <c r="H577" s="21">
        <f>IF(OR($B577="",$E577=""),"",IF($B577&lt;&gt;$B576,$E577,IF($G576="Yes",$E577,N($H576)+$E577)))</f>
        <v/>
      </c>
      <c r="I577" s="22">
        <f>IF($B577="","",IF($B577&lt;&gt;$B576,"",IF($G576="Yes",IF($D576="","",$D576),$I576)))</f>
        <v/>
      </c>
      <c r="J577" s="22">
        <f>IF(OR($G577&lt;&gt;"Yes",$I577="",$D577=""),"",IF($D577-$I577&gt;0,$D577-$I577,""))</f>
        <v/>
      </c>
      <c r="K577" s="21">
        <f>IF($J577="","",$H577/$J577*100)</f>
        <v/>
      </c>
      <c r="L577" s="21">
        <f>IF($J577="","",$J577/$H577)</f>
        <v/>
      </c>
      <c r="M577" s="21">
        <f>IF($B577="","",IFERROR(SUMIFS($H$4:$H$1003,$B$4:$B$1003,$B577,$J$4:$J$1003,"&gt;0")/SUMIFS($J$4:$J$1003,$B$4:$B$1003,$B577)*100,""))</f>
        <v/>
      </c>
      <c r="N577" s="23">
        <f>IF(OR($K577="",$M577=""),"",$K577/$M577-1)</f>
        <v/>
      </c>
      <c r="O577" s="24">
        <f>IF($N577="","",IF($N577&gt;0.3,"Very high",IF($N577&gt;0.2,"High","")))</f>
        <v/>
      </c>
    </row>
    <row r="578">
      <c r="A578" s="16" t="n"/>
      <c r="B578" s="17" t="n"/>
      <c r="C578" s="17" t="n"/>
      <c r="D578" s="18" t="n"/>
      <c r="E578" s="19" t="n"/>
      <c r="F578" s="20" t="n"/>
      <c r="G578" s="17" t="n"/>
      <c r="H578" s="21">
        <f>IF(OR($B578="",$E578=""),"",IF($B578&lt;&gt;$B577,$E578,IF($G577="Yes",$E578,N($H577)+$E578)))</f>
        <v/>
      </c>
      <c r="I578" s="22">
        <f>IF($B578="","",IF($B578&lt;&gt;$B577,"",IF($G577="Yes",IF($D577="","",$D577),$I577)))</f>
        <v/>
      </c>
      <c r="J578" s="22">
        <f>IF(OR($G578&lt;&gt;"Yes",$I578="",$D578=""),"",IF($D578-$I578&gt;0,$D578-$I578,""))</f>
        <v/>
      </c>
      <c r="K578" s="21">
        <f>IF($J578="","",$H578/$J578*100)</f>
        <v/>
      </c>
      <c r="L578" s="21">
        <f>IF($J578="","",$J578/$H578)</f>
        <v/>
      </c>
      <c r="M578" s="21">
        <f>IF($B578="","",IFERROR(SUMIFS($H$4:$H$1003,$B$4:$B$1003,$B578,$J$4:$J$1003,"&gt;0")/SUMIFS($J$4:$J$1003,$B$4:$B$1003,$B578)*100,""))</f>
        <v/>
      </c>
      <c r="N578" s="23">
        <f>IF(OR($K578="",$M578=""),"",$K578/$M578-1)</f>
        <v/>
      </c>
      <c r="O578" s="24">
        <f>IF($N578="","",IF($N578&gt;0.3,"Very high",IF($N578&gt;0.2,"High","")))</f>
        <v/>
      </c>
    </row>
    <row r="579">
      <c r="A579" s="16" t="n"/>
      <c r="B579" s="17" t="n"/>
      <c r="C579" s="17" t="n"/>
      <c r="D579" s="18" t="n"/>
      <c r="E579" s="19" t="n"/>
      <c r="F579" s="20" t="n"/>
      <c r="G579" s="17" t="n"/>
      <c r="H579" s="21">
        <f>IF(OR($B579="",$E579=""),"",IF($B579&lt;&gt;$B578,$E579,IF($G578="Yes",$E579,N($H578)+$E579)))</f>
        <v/>
      </c>
      <c r="I579" s="22">
        <f>IF($B579="","",IF($B579&lt;&gt;$B578,"",IF($G578="Yes",IF($D578="","",$D578),$I578)))</f>
        <v/>
      </c>
      <c r="J579" s="22">
        <f>IF(OR($G579&lt;&gt;"Yes",$I579="",$D579=""),"",IF($D579-$I579&gt;0,$D579-$I579,""))</f>
        <v/>
      </c>
      <c r="K579" s="21">
        <f>IF($J579="","",$H579/$J579*100)</f>
        <v/>
      </c>
      <c r="L579" s="21">
        <f>IF($J579="","",$J579/$H579)</f>
        <v/>
      </c>
      <c r="M579" s="21">
        <f>IF($B579="","",IFERROR(SUMIFS($H$4:$H$1003,$B$4:$B$1003,$B579,$J$4:$J$1003,"&gt;0")/SUMIFS($J$4:$J$1003,$B$4:$B$1003,$B579)*100,""))</f>
        <v/>
      </c>
      <c r="N579" s="23">
        <f>IF(OR($K579="",$M579=""),"",$K579/$M579-1)</f>
        <v/>
      </c>
      <c r="O579" s="24">
        <f>IF($N579="","",IF($N579&gt;0.3,"Very high",IF($N579&gt;0.2,"High","")))</f>
        <v/>
      </c>
    </row>
    <row r="580">
      <c r="A580" s="16" t="n"/>
      <c r="B580" s="17" t="n"/>
      <c r="C580" s="17" t="n"/>
      <c r="D580" s="18" t="n"/>
      <c r="E580" s="19" t="n"/>
      <c r="F580" s="20" t="n"/>
      <c r="G580" s="17" t="n"/>
      <c r="H580" s="21">
        <f>IF(OR($B580="",$E580=""),"",IF($B580&lt;&gt;$B579,$E580,IF($G579="Yes",$E580,N($H579)+$E580)))</f>
        <v/>
      </c>
      <c r="I580" s="22">
        <f>IF($B580="","",IF($B580&lt;&gt;$B579,"",IF($G579="Yes",IF($D579="","",$D579),$I579)))</f>
        <v/>
      </c>
      <c r="J580" s="22">
        <f>IF(OR($G580&lt;&gt;"Yes",$I580="",$D580=""),"",IF($D580-$I580&gt;0,$D580-$I580,""))</f>
        <v/>
      </c>
      <c r="K580" s="21">
        <f>IF($J580="","",$H580/$J580*100)</f>
        <v/>
      </c>
      <c r="L580" s="21">
        <f>IF($J580="","",$J580/$H580)</f>
        <v/>
      </c>
      <c r="M580" s="21">
        <f>IF($B580="","",IFERROR(SUMIFS($H$4:$H$1003,$B$4:$B$1003,$B580,$J$4:$J$1003,"&gt;0")/SUMIFS($J$4:$J$1003,$B$4:$B$1003,$B580)*100,""))</f>
        <v/>
      </c>
      <c r="N580" s="23">
        <f>IF(OR($K580="",$M580=""),"",$K580/$M580-1)</f>
        <v/>
      </c>
      <c r="O580" s="24">
        <f>IF($N580="","",IF($N580&gt;0.3,"Very high",IF($N580&gt;0.2,"High","")))</f>
        <v/>
      </c>
    </row>
    <row r="581">
      <c r="A581" s="16" t="n"/>
      <c r="B581" s="17" t="n"/>
      <c r="C581" s="17" t="n"/>
      <c r="D581" s="18" t="n"/>
      <c r="E581" s="19" t="n"/>
      <c r="F581" s="20" t="n"/>
      <c r="G581" s="17" t="n"/>
      <c r="H581" s="21">
        <f>IF(OR($B581="",$E581=""),"",IF($B581&lt;&gt;$B580,$E581,IF($G580="Yes",$E581,N($H580)+$E581)))</f>
        <v/>
      </c>
      <c r="I581" s="22">
        <f>IF($B581="","",IF($B581&lt;&gt;$B580,"",IF($G580="Yes",IF($D580="","",$D580),$I580)))</f>
        <v/>
      </c>
      <c r="J581" s="22">
        <f>IF(OR($G581&lt;&gt;"Yes",$I581="",$D581=""),"",IF($D581-$I581&gt;0,$D581-$I581,""))</f>
        <v/>
      </c>
      <c r="K581" s="21">
        <f>IF($J581="","",$H581/$J581*100)</f>
        <v/>
      </c>
      <c r="L581" s="21">
        <f>IF($J581="","",$J581/$H581)</f>
        <v/>
      </c>
      <c r="M581" s="21">
        <f>IF($B581="","",IFERROR(SUMIFS($H$4:$H$1003,$B$4:$B$1003,$B581,$J$4:$J$1003,"&gt;0")/SUMIFS($J$4:$J$1003,$B$4:$B$1003,$B581)*100,""))</f>
        <v/>
      </c>
      <c r="N581" s="23">
        <f>IF(OR($K581="",$M581=""),"",$K581/$M581-1)</f>
        <v/>
      </c>
      <c r="O581" s="24">
        <f>IF($N581="","",IF($N581&gt;0.3,"Very high",IF($N581&gt;0.2,"High","")))</f>
        <v/>
      </c>
    </row>
    <row r="582">
      <c r="A582" s="16" t="n"/>
      <c r="B582" s="17" t="n"/>
      <c r="C582" s="17" t="n"/>
      <c r="D582" s="18" t="n"/>
      <c r="E582" s="19" t="n"/>
      <c r="F582" s="20" t="n"/>
      <c r="G582" s="17" t="n"/>
      <c r="H582" s="21">
        <f>IF(OR($B582="",$E582=""),"",IF($B582&lt;&gt;$B581,$E582,IF($G581="Yes",$E582,N($H581)+$E582)))</f>
        <v/>
      </c>
      <c r="I582" s="22">
        <f>IF($B582="","",IF($B582&lt;&gt;$B581,"",IF($G581="Yes",IF($D581="","",$D581),$I581)))</f>
        <v/>
      </c>
      <c r="J582" s="22">
        <f>IF(OR($G582&lt;&gt;"Yes",$I582="",$D582=""),"",IF($D582-$I582&gt;0,$D582-$I582,""))</f>
        <v/>
      </c>
      <c r="K582" s="21">
        <f>IF($J582="","",$H582/$J582*100)</f>
        <v/>
      </c>
      <c r="L582" s="21">
        <f>IF($J582="","",$J582/$H582)</f>
        <v/>
      </c>
      <c r="M582" s="21">
        <f>IF($B582="","",IFERROR(SUMIFS($H$4:$H$1003,$B$4:$B$1003,$B582,$J$4:$J$1003,"&gt;0")/SUMIFS($J$4:$J$1003,$B$4:$B$1003,$B582)*100,""))</f>
        <v/>
      </c>
      <c r="N582" s="23">
        <f>IF(OR($K582="",$M582=""),"",$K582/$M582-1)</f>
        <v/>
      </c>
      <c r="O582" s="24">
        <f>IF($N582="","",IF($N582&gt;0.3,"Very high",IF($N582&gt;0.2,"High","")))</f>
        <v/>
      </c>
    </row>
    <row r="583">
      <c r="A583" s="16" t="n"/>
      <c r="B583" s="17" t="n"/>
      <c r="C583" s="17" t="n"/>
      <c r="D583" s="18" t="n"/>
      <c r="E583" s="19" t="n"/>
      <c r="F583" s="20" t="n"/>
      <c r="G583" s="17" t="n"/>
      <c r="H583" s="21">
        <f>IF(OR($B583="",$E583=""),"",IF($B583&lt;&gt;$B582,$E583,IF($G582="Yes",$E583,N($H582)+$E583)))</f>
        <v/>
      </c>
      <c r="I583" s="22">
        <f>IF($B583="","",IF($B583&lt;&gt;$B582,"",IF($G582="Yes",IF($D582="","",$D582),$I582)))</f>
        <v/>
      </c>
      <c r="J583" s="22">
        <f>IF(OR($G583&lt;&gt;"Yes",$I583="",$D583=""),"",IF($D583-$I583&gt;0,$D583-$I583,""))</f>
        <v/>
      </c>
      <c r="K583" s="21">
        <f>IF($J583="","",$H583/$J583*100)</f>
        <v/>
      </c>
      <c r="L583" s="21">
        <f>IF($J583="","",$J583/$H583)</f>
        <v/>
      </c>
      <c r="M583" s="21">
        <f>IF($B583="","",IFERROR(SUMIFS($H$4:$H$1003,$B$4:$B$1003,$B583,$J$4:$J$1003,"&gt;0")/SUMIFS($J$4:$J$1003,$B$4:$B$1003,$B583)*100,""))</f>
        <v/>
      </c>
      <c r="N583" s="23">
        <f>IF(OR($K583="",$M583=""),"",$K583/$M583-1)</f>
        <v/>
      </c>
      <c r="O583" s="24">
        <f>IF($N583="","",IF($N583&gt;0.3,"Very high",IF($N583&gt;0.2,"High","")))</f>
        <v/>
      </c>
    </row>
    <row r="584">
      <c r="A584" s="16" t="n"/>
      <c r="B584" s="17" t="n"/>
      <c r="C584" s="17" t="n"/>
      <c r="D584" s="18" t="n"/>
      <c r="E584" s="19" t="n"/>
      <c r="F584" s="20" t="n"/>
      <c r="G584" s="17" t="n"/>
      <c r="H584" s="21">
        <f>IF(OR($B584="",$E584=""),"",IF($B584&lt;&gt;$B583,$E584,IF($G583="Yes",$E584,N($H583)+$E584)))</f>
        <v/>
      </c>
      <c r="I584" s="22">
        <f>IF($B584="","",IF($B584&lt;&gt;$B583,"",IF($G583="Yes",IF($D583="","",$D583),$I583)))</f>
        <v/>
      </c>
      <c r="J584" s="22">
        <f>IF(OR($G584&lt;&gt;"Yes",$I584="",$D584=""),"",IF($D584-$I584&gt;0,$D584-$I584,""))</f>
        <v/>
      </c>
      <c r="K584" s="21">
        <f>IF($J584="","",$H584/$J584*100)</f>
        <v/>
      </c>
      <c r="L584" s="21">
        <f>IF($J584="","",$J584/$H584)</f>
        <v/>
      </c>
      <c r="M584" s="21">
        <f>IF($B584="","",IFERROR(SUMIFS($H$4:$H$1003,$B$4:$B$1003,$B584,$J$4:$J$1003,"&gt;0")/SUMIFS($J$4:$J$1003,$B$4:$B$1003,$B584)*100,""))</f>
        <v/>
      </c>
      <c r="N584" s="23">
        <f>IF(OR($K584="",$M584=""),"",$K584/$M584-1)</f>
        <v/>
      </c>
      <c r="O584" s="24">
        <f>IF($N584="","",IF($N584&gt;0.3,"Very high",IF($N584&gt;0.2,"High","")))</f>
        <v/>
      </c>
    </row>
    <row r="585">
      <c r="A585" s="16" t="n"/>
      <c r="B585" s="17" t="n"/>
      <c r="C585" s="17" t="n"/>
      <c r="D585" s="18" t="n"/>
      <c r="E585" s="19" t="n"/>
      <c r="F585" s="20" t="n"/>
      <c r="G585" s="17" t="n"/>
      <c r="H585" s="21">
        <f>IF(OR($B585="",$E585=""),"",IF($B585&lt;&gt;$B584,$E585,IF($G584="Yes",$E585,N($H584)+$E585)))</f>
        <v/>
      </c>
      <c r="I585" s="22">
        <f>IF($B585="","",IF($B585&lt;&gt;$B584,"",IF($G584="Yes",IF($D584="","",$D584),$I584)))</f>
        <v/>
      </c>
      <c r="J585" s="22">
        <f>IF(OR($G585&lt;&gt;"Yes",$I585="",$D585=""),"",IF($D585-$I585&gt;0,$D585-$I585,""))</f>
        <v/>
      </c>
      <c r="K585" s="21">
        <f>IF($J585="","",$H585/$J585*100)</f>
        <v/>
      </c>
      <c r="L585" s="21">
        <f>IF($J585="","",$J585/$H585)</f>
        <v/>
      </c>
      <c r="M585" s="21">
        <f>IF($B585="","",IFERROR(SUMIFS($H$4:$H$1003,$B$4:$B$1003,$B585,$J$4:$J$1003,"&gt;0")/SUMIFS($J$4:$J$1003,$B$4:$B$1003,$B585)*100,""))</f>
        <v/>
      </c>
      <c r="N585" s="23">
        <f>IF(OR($K585="",$M585=""),"",$K585/$M585-1)</f>
        <v/>
      </c>
      <c r="O585" s="24">
        <f>IF($N585="","",IF($N585&gt;0.3,"Very high",IF($N585&gt;0.2,"High","")))</f>
        <v/>
      </c>
    </row>
    <row r="586">
      <c r="A586" s="16" t="n"/>
      <c r="B586" s="17" t="n"/>
      <c r="C586" s="17" t="n"/>
      <c r="D586" s="18" t="n"/>
      <c r="E586" s="19" t="n"/>
      <c r="F586" s="20" t="n"/>
      <c r="G586" s="17" t="n"/>
      <c r="H586" s="21">
        <f>IF(OR($B586="",$E586=""),"",IF($B586&lt;&gt;$B585,$E586,IF($G585="Yes",$E586,N($H585)+$E586)))</f>
        <v/>
      </c>
      <c r="I586" s="22">
        <f>IF($B586="","",IF($B586&lt;&gt;$B585,"",IF($G585="Yes",IF($D585="","",$D585),$I585)))</f>
        <v/>
      </c>
      <c r="J586" s="22">
        <f>IF(OR($G586&lt;&gt;"Yes",$I586="",$D586=""),"",IF($D586-$I586&gt;0,$D586-$I586,""))</f>
        <v/>
      </c>
      <c r="K586" s="21">
        <f>IF($J586="","",$H586/$J586*100)</f>
        <v/>
      </c>
      <c r="L586" s="21">
        <f>IF($J586="","",$J586/$H586)</f>
        <v/>
      </c>
      <c r="M586" s="21">
        <f>IF($B586="","",IFERROR(SUMIFS($H$4:$H$1003,$B$4:$B$1003,$B586,$J$4:$J$1003,"&gt;0")/SUMIFS($J$4:$J$1003,$B$4:$B$1003,$B586)*100,""))</f>
        <v/>
      </c>
      <c r="N586" s="23">
        <f>IF(OR($K586="",$M586=""),"",$K586/$M586-1)</f>
        <v/>
      </c>
      <c r="O586" s="24">
        <f>IF($N586="","",IF($N586&gt;0.3,"Very high",IF($N586&gt;0.2,"High","")))</f>
        <v/>
      </c>
    </row>
    <row r="587">
      <c r="A587" s="16" t="n"/>
      <c r="B587" s="17" t="n"/>
      <c r="C587" s="17" t="n"/>
      <c r="D587" s="18" t="n"/>
      <c r="E587" s="19" t="n"/>
      <c r="F587" s="20" t="n"/>
      <c r="G587" s="17" t="n"/>
      <c r="H587" s="21">
        <f>IF(OR($B587="",$E587=""),"",IF($B587&lt;&gt;$B586,$E587,IF($G586="Yes",$E587,N($H586)+$E587)))</f>
        <v/>
      </c>
      <c r="I587" s="22">
        <f>IF($B587="","",IF($B587&lt;&gt;$B586,"",IF($G586="Yes",IF($D586="","",$D586),$I586)))</f>
        <v/>
      </c>
      <c r="J587" s="22">
        <f>IF(OR($G587&lt;&gt;"Yes",$I587="",$D587=""),"",IF($D587-$I587&gt;0,$D587-$I587,""))</f>
        <v/>
      </c>
      <c r="K587" s="21">
        <f>IF($J587="","",$H587/$J587*100)</f>
        <v/>
      </c>
      <c r="L587" s="21">
        <f>IF($J587="","",$J587/$H587)</f>
        <v/>
      </c>
      <c r="M587" s="21">
        <f>IF($B587="","",IFERROR(SUMIFS($H$4:$H$1003,$B$4:$B$1003,$B587,$J$4:$J$1003,"&gt;0")/SUMIFS($J$4:$J$1003,$B$4:$B$1003,$B587)*100,""))</f>
        <v/>
      </c>
      <c r="N587" s="23">
        <f>IF(OR($K587="",$M587=""),"",$K587/$M587-1)</f>
        <v/>
      </c>
      <c r="O587" s="24">
        <f>IF($N587="","",IF($N587&gt;0.3,"Very high",IF($N587&gt;0.2,"High","")))</f>
        <v/>
      </c>
    </row>
    <row r="588">
      <c r="A588" s="16" t="n"/>
      <c r="B588" s="17" t="n"/>
      <c r="C588" s="17" t="n"/>
      <c r="D588" s="18" t="n"/>
      <c r="E588" s="19" t="n"/>
      <c r="F588" s="20" t="n"/>
      <c r="G588" s="17" t="n"/>
      <c r="H588" s="21">
        <f>IF(OR($B588="",$E588=""),"",IF($B588&lt;&gt;$B587,$E588,IF($G587="Yes",$E588,N($H587)+$E588)))</f>
        <v/>
      </c>
      <c r="I588" s="22">
        <f>IF($B588="","",IF($B588&lt;&gt;$B587,"",IF($G587="Yes",IF($D587="","",$D587),$I587)))</f>
        <v/>
      </c>
      <c r="J588" s="22">
        <f>IF(OR($G588&lt;&gt;"Yes",$I588="",$D588=""),"",IF($D588-$I588&gt;0,$D588-$I588,""))</f>
        <v/>
      </c>
      <c r="K588" s="21">
        <f>IF($J588="","",$H588/$J588*100)</f>
        <v/>
      </c>
      <c r="L588" s="21">
        <f>IF($J588="","",$J588/$H588)</f>
        <v/>
      </c>
      <c r="M588" s="21">
        <f>IF($B588="","",IFERROR(SUMIFS($H$4:$H$1003,$B$4:$B$1003,$B588,$J$4:$J$1003,"&gt;0")/SUMIFS($J$4:$J$1003,$B$4:$B$1003,$B588)*100,""))</f>
        <v/>
      </c>
      <c r="N588" s="23">
        <f>IF(OR($K588="",$M588=""),"",$K588/$M588-1)</f>
        <v/>
      </c>
      <c r="O588" s="24">
        <f>IF($N588="","",IF($N588&gt;0.3,"Very high",IF($N588&gt;0.2,"High","")))</f>
        <v/>
      </c>
    </row>
    <row r="589">
      <c r="A589" s="16" t="n"/>
      <c r="B589" s="17" t="n"/>
      <c r="C589" s="17" t="n"/>
      <c r="D589" s="18" t="n"/>
      <c r="E589" s="19" t="n"/>
      <c r="F589" s="20" t="n"/>
      <c r="G589" s="17" t="n"/>
      <c r="H589" s="21">
        <f>IF(OR($B589="",$E589=""),"",IF($B589&lt;&gt;$B588,$E589,IF($G588="Yes",$E589,N($H588)+$E589)))</f>
        <v/>
      </c>
      <c r="I589" s="22">
        <f>IF($B589="","",IF($B589&lt;&gt;$B588,"",IF($G588="Yes",IF($D588="","",$D588),$I588)))</f>
        <v/>
      </c>
      <c r="J589" s="22">
        <f>IF(OR($G589&lt;&gt;"Yes",$I589="",$D589=""),"",IF($D589-$I589&gt;0,$D589-$I589,""))</f>
        <v/>
      </c>
      <c r="K589" s="21">
        <f>IF($J589="","",$H589/$J589*100)</f>
        <v/>
      </c>
      <c r="L589" s="21">
        <f>IF($J589="","",$J589/$H589)</f>
        <v/>
      </c>
      <c r="M589" s="21">
        <f>IF($B589="","",IFERROR(SUMIFS($H$4:$H$1003,$B$4:$B$1003,$B589,$J$4:$J$1003,"&gt;0")/SUMIFS($J$4:$J$1003,$B$4:$B$1003,$B589)*100,""))</f>
        <v/>
      </c>
      <c r="N589" s="23">
        <f>IF(OR($K589="",$M589=""),"",$K589/$M589-1)</f>
        <v/>
      </c>
      <c r="O589" s="24">
        <f>IF($N589="","",IF($N589&gt;0.3,"Very high",IF($N589&gt;0.2,"High","")))</f>
        <v/>
      </c>
    </row>
    <row r="590">
      <c r="A590" s="16" t="n"/>
      <c r="B590" s="17" t="n"/>
      <c r="C590" s="17" t="n"/>
      <c r="D590" s="18" t="n"/>
      <c r="E590" s="19" t="n"/>
      <c r="F590" s="20" t="n"/>
      <c r="G590" s="17" t="n"/>
      <c r="H590" s="21">
        <f>IF(OR($B590="",$E590=""),"",IF($B590&lt;&gt;$B589,$E590,IF($G589="Yes",$E590,N($H589)+$E590)))</f>
        <v/>
      </c>
      <c r="I590" s="22">
        <f>IF($B590="","",IF($B590&lt;&gt;$B589,"",IF($G589="Yes",IF($D589="","",$D589),$I589)))</f>
        <v/>
      </c>
      <c r="J590" s="22">
        <f>IF(OR($G590&lt;&gt;"Yes",$I590="",$D590=""),"",IF($D590-$I590&gt;0,$D590-$I590,""))</f>
        <v/>
      </c>
      <c r="K590" s="21">
        <f>IF($J590="","",$H590/$J590*100)</f>
        <v/>
      </c>
      <c r="L590" s="21">
        <f>IF($J590="","",$J590/$H590)</f>
        <v/>
      </c>
      <c r="M590" s="21">
        <f>IF($B590="","",IFERROR(SUMIFS($H$4:$H$1003,$B$4:$B$1003,$B590,$J$4:$J$1003,"&gt;0")/SUMIFS($J$4:$J$1003,$B$4:$B$1003,$B590)*100,""))</f>
        <v/>
      </c>
      <c r="N590" s="23">
        <f>IF(OR($K590="",$M590=""),"",$K590/$M590-1)</f>
        <v/>
      </c>
      <c r="O590" s="24">
        <f>IF($N590="","",IF($N590&gt;0.3,"Very high",IF($N590&gt;0.2,"High","")))</f>
        <v/>
      </c>
    </row>
    <row r="591">
      <c r="A591" s="16" t="n"/>
      <c r="B591" s="17" t="n"/>
      <c r="C591" s="17" t="n"/>
      <c r="D591" s="18" t="n"/>
      <c r="E591" s="19" t="n"/>
      <c r="F591" s="20" t="n"/>
      <c r="G591" s="17" t="n"/>
      <c r="H591" s="21">
        <f>IF(OR($B591="",$E591=""),"",IF($B591&lt;&gt;$B590,$E591,IF($G590="Yes",$E591,N($H590)+$E591)))</f>
        <v/>
      </c>
      <c r="I591" s="22">
        <f>IF($B591="","",IF($B591&lt;&gt;$B590,"",IF($G590="Yes",IF($D590="","",$D590),$I590)))</f>
        <v/>
      </c>
      <c r="J591" s="22">
        <f>IF(OR($G591&lt;&gt;"Yes",$I591="",$D591=""),"",IF($D591-$I591&gt;0,$D591-$I591,""))</f>
        <v/>
      </c>
      <c r="K591" s="21">
        <f>IF($J591="","",$H591/$J591*100)</f>
        <v/>
      </c>
      <c r="L591" s="21">
        <f>IF($J591="","",$J591/$H591)</f>
        <v/>
      </c>
      <c r="M591" s="21">
        <f>IF($B591="","",IFERROR(SUMIFS($H$4:$H$1003,$B$4:$B$1003,$B591,$J$4:$J$1003,"&gt;0")/SUMIFS($J$4:$J$1003,$B$4:$B$1003,$B591)*100,""))</f>
        <v/>
      </c>
      <c r="N591" s="23">
        <f>IF(OR($K591="",$M591=""),"",$K591/$M591-1)</f>
        <v/>
      </c>
      <c r="O591" s="24">
        <f>IF($N591="","",IF($N591&gt;0.3,"Very high",IF($N591&gt;0.2,"High","")))</f>
        <v/>
      </c>
    </row>
    <row r="592">
      <c r="A592" s="16" t="n"/>
      <c r="B592" s="17" t="n"/>
      <c r="C592" s="17" t="n"/>
      <c r="D592" s="18" t="n"/>
      <c r="E592" s="19" t="n"/>
      <c r="F592" s="20" t="n"/>
      <c r="G592" s="17" t="n"/>
      <c r="H592" s="21">
        <f>IF(OR($B592="",$E592=""),"",IF($B592&lt;&gt;$B591,$E592,IF($G591="Yes",$E592,N($H591)+$E592)))</f>
        <v/>
      </c>
      <c r="I592" s="22">
        <f>IF($B592="","",IF($B592&lt;&gt;$B591,"",IF($G591="Yes",IF($D591="","",$D591),$I591)))</f>
        <v/>
      </c>
      <c r="J592" s="22">
        <f>IF(OR($G592&lt;&gt;"Yes",$I592="",$D592=""),"",IF($D592-$I592&gt;0,$D592-$I592,""))</f>
        <v/>
      </c>
      <c r="K592" s="21">
        <f>IF($J592="","",$H592/$J592*100)</f>
        <v/>
      </c>
      <c r="L592" s="21">
        <f>IF($J592="","",$J592/$H592)</f>
        <v/>
      </c>
      <c r="M592" s="21">
        <f>IF($B592="","",IFERROR(SUMIFS($H$4:$H$1003,$B$4:$B$1003,$B592,$J$4:$J$1003,"&gt;0")/SUMIFS($J$4:$J$1003,$B$4:$B$1003,$B592)*100,""))</f>
        <v/>
      </c>
      <c r="N592" s="23">
        <f>IF(OR($K592="",$M592=""),"",$K592/$M592-1)</f>
        <v/>
      </c>
      <c r="O592" s="24">
        <f>IF($N592="","",IF($N592&gt;0.3,"Very high",IF($N592&gt;0.2,"High","")))</f>
        <v/>
      </c>
    </row>
    <row r="593">
      <c r="A593" s="16" t="n"/>
      <c r="B593" s="17" t="n"/>
      <c r="C593" s="17" t="n"/>
      <c r="D593" s="18" t="n"/>
      <c r="E593" s="19" t="n"/>
      <c r="F593" s="20" t="n"/>
      <c r="G593" s="17" t="n"/>
      <c r="H593" s="21">
        <f>IF(OR($B593="",$E593=""),"",IF($B593&lt;&gt;$B592,$E593,IF($G592="Yes",$E593,N($H592)+$E593)))</f>
        <v/>
      </c>
      <c r="I593" s="22">
        <f>IF($B593="","",IF($B593&lt;&gt;$B592,"",IF($G592="Yes",IF($D592="","",$D592),$I592)))</f>
        <v/>
      </c>
      <c r="J593" s="22">
        <f>IF(OR($G593&lt;&gt;"Yes",$I593="",$D593=""),"",IF($D593-$I593&gt;0,$D593-$I593,""))</f>
        <v/>
      </c>
      <c r="K593" s="21">
        <f>IF($J593="","",$H593/$J593*100)</f>
        <v/>
      </c>
      <c r="L593" s="21">
        <f>IF($J593="","",$J593/$H593)</f>
        <v/>
      </c>
      <c r="M593" s="21">
        <f>IF($B593="","",IFERROR(SUMIFS($H$4:$H$1003,$B$4:$B$1003,$B593,$J$4:$J$1003,"&gt;0")/SUMIFS($J$4:$J$1003,$B$4:$B$1003,$B593)*100,""))</f>
        <v/>
      </c>
      <c r="N593" s="23">
        <f>IF(OR($K593="",$M593=""),"",$K593/$M593-1)</f>
        <v/>
      </c>
      <c r="O593" s="24">
        <f>IF($N593="","",IF($N593&gt;0.3,"Very high",IF($N593&gt;0.2,"High","")))</f>
        <v/>
      </c>
    </row>
    <row r="594">
      <c r="A594" s="16" t="n"/>
      <c r="B594" s="17" t="n"/>
      <c r="C594" s="17" t="n"/>
      <c r="D594" s="18" t="n"/>
      <c r="E594" s="19" t="n"/>
      <c r="F594" s="20" t="n"/>
      <c r="G594" s="17" t="n"/>
      <c r="H594" s="21">
        <f>IF(OR($B594="",$E594=""),"",IF($B594&lt;&gt;$B593,$E594,IF($G593="Yes",$E594,N($H593)+$E594)))</f>
        <v/>
      </c>
      <c r="I594" s="22">
        <f>IF($B594="","",IF($B594&lt;&gt;$B593,"",IF($G593="Yes",IF($D593="","",$D593),$I593)))</f>
        <v/>
      </c>
      <c r="J594" s="22">
        <f>IF(OR($G594&lt;&gt;"Yes",$I594="",$D594=""),"",IF($D594-$I594&gt;0,$D594-$I594,""))</f>
        <v/>
      </c>
      <c r="K594" s="21">
        <f>IF($J594="","",$H594/$J594*100)</f>
        <v/>
      </c>
      <c r="L594" s="21">
        <f>IF($J594="","",$J594/$H594)</f>
        <v/>
      </c>
      <c r="M594" s="21">
        <f>IF($B594="","",IFERROR(SUMIFS($H$4:$H$1003,$B$4:$B$1003,$B594,$J$4:$J$1003,"&gt;0")/SUMIFS($J$4:$J$1003,$B$4:$B$1003,$B594)*100,""))</f>
        <v/>
      </c>
      <c r="N594" s="23">
        <f>IF(OR($K594="",$M594=""),"",$K594/$M594-1)</f>
        <v/>
      </c>
      <c r="O594" s="24">
        <f>IF($N594="","",IF($N594&gt;0.3,"Very high",IF($N594&gt;0.2,"High","")))</f>
        <v/>
      </c>
    </row>
    <row r="595">
      <c r="A595" s="16" t="n"/>
      <c r="B595" s="17" t="n"/>
      <c r="C595" s="17" t="n"/>
      <c r="D595" s="18" t="n"/>
      <c r="E595" s="19" t="n"/>
      <c r="F595" s="20" t="n"/>
      <c r="G595" s="17" t="n"/>
      <c r="H595" s="21">
        <f>IF(OR($B595="",$E595=""),"",IF($B595&lt;&gt;$B594,$E595,IF($G594="Yes",$E595,N($H594)+$E595)))</f>
        <v/>
      </c>
      <c r="I595" s="22">
        <f>IF($B595="","",IF($B595&lt;&gt;$B594,"",IF($G594="Yes",IF($D594="","",$D594),$I594)))</f>
        <v/>
      </c>
      <c r="J595" s="22">
        <f>IF(OR($G595&lt;&gt;"Yes",$I595="",$D595=""),"",IF($D595-$I595&gt;0,$D595-$I595,""))</f>
        <v/>
      </c>
      <c r="K595" s="21">
        <f>IF($J595="","",$H595/$J595*100)</f>
        <v/>
      </c>
      <c r="L595" s="21">
        <f>IF($J595="","",$J595/$H595)</f>
        <v/>
      </c>
      <c r="M595" s="21">
        <f>IF($B595="","",IFERROR(SUMIFS($H$4:$H$1003,$B$4:$B$1003,$B595,$J$4:$J$1003,"&gt;0")/SUMIFS($J$4:$J$1003,$B$4:$B$1003,$B595)*100,""))</f>
        <v/>
      </c>
      <c r="N595" s="23">
        <f>IF(OR($K595="",$M595=""),"",$K595/$M595-1)</f>
        <v/>
      </c>
      <c r="O595" s="24">
        <f>IF($N595="","",IF($N595&gt;0.3,"Very high",IF($N595&gt;0.2,"High","")))</f>
        <v/>
      </c>
    </row>
    <row r="596">
      <c r="A596" s="16" t="n"/>
      <c r="B596" s="17" t="n"/>
      <c r="C596" s="17" t="n"/>
      <c r="D596" s="18" t="n"/>
      <c r="E596" s="19" t="n"/>
      <c r="F596" s="20" t="n"/>
      <c r="G596" s="17" t="n"/>
      <c r="H596" s="21">
        <f>IF(OR($B596="",$E596=""),"",IF($B596&lt;&gt;$B595,$E596,IF($G595="Yes",$E596,N($H595)+$E596)))</f>
        <v/>
      </c>
      <c r="I596" s="22">
        <f>IF($B596="","",IF($B596&lt;&gt;$B595,"",IF($G595="Yes",IF($D595="","",$D595),$I595)))</f>
        <v/>
      </c>
      <c r="J596" s="22">
        <f>IF(OR($G596&lt;&gt;"Yes",$I596="",$D596=""),"",IF($D596-$I596&gt;0,$D596-$I596,""))</f>
        <v/>
      </c>
      <c r="K596" s="21">
        <f>IF($J596="","",$H596/$J596*100)</f>
        <v/>
      </c>
      <c r="L596" s="21">
        <f>IF($J596="","",$J596/$H596)</f>
        <v/>
      </c>
      <c r="M596" s="21">
        <f>IF($B596="","",IFERROR(SUMIFS($H$4:$H$1003,$B$4:$B$1003,$B596,$J$4:$J$1003,"&gt;0")/SUMIFS($J$4:$J$1003,$B$4:$B$1003,$B596)*100,""))</f>
        <v/>
      </c>
      <c r="N596" s="23">
        <f>IF(OR($K596="",$M596=""),"",$K596/$M596-1)</f>
        <v/>
      </c>
      <c r="O596" s="24">
        <f>IF($N596="","",IF($N596&gt;0.3,"Very high",IF($N596&gt;0.2,"High","")))</f>
        <v/>
      </c>
    </row>
    <row r="597">
      <c r="A597" s="16" t="n"/>
      <c r="B597" s="17" t="n"/>
      <c r="C597" s="17" t="n"/>
      <c r="D597" s="18" t="n"/>
      <c r="E597" s="19" t="n"/>
      <c r="F597" s="20" t="n"/>
      <c r="G597" s="17" t="n"/>
      <c r="H597" s="21">
        <f>IF(OR($B597="",$E597=""),"",IF($B597&lt;&gt;$B596,$E597,IF($G596="Yes",$E597,N($H596)+$E597)))</f>
        <v/>
      </c>
      <c r="I597" s="22">
        <f>IF($B597="","",IF($B597&lt;&gt;$B596,"",IF($G596="Yes",IF($D596="","",$D596),$I596)))</f>
        <v/>
      </c>
      <c r="J597" s="22">
        <f>IF(OR($G597&lt;&gt;"Yes",$I597="",$D597=""),"",IF($D597-$I597&gt;0,$D597-$I597,""))</f>
        <v/>
      </c>
      <c r="K597" s="21">
        <f>IF($J597="","",$H597/$J597*100)</f>
        <v/>
      </c>
      <c r="L597" s="21">
        <f>IF($J597="","",$J597/$H597)</f>
        <v/>
      </c>
      <c r="M597" s="21">
        <f>IF($B597="","",IFERROR(SUMIFS($H$4:$H$1003,$B$4:$B$1003,$B597,$J$4:$J$1003,"&gt;0")/SUMIFS($J$4:$J$1003,$B$4:$B$1003,$B597)*100,""))</f>
        <v/>
      </c>
      <c r="N597" s="23">
        <f>IF(OR($K597="",$M597=""),"",$K597/$M597-1)</f>
        <v/>
      </c>
      <c r="O597" s="24">
        <f>IF($N597="","",IF($N597&gt;0.3,"Very high",IF($N597&gt;0.2,"High","")))</f>
        <v/>
      </c>
    </row>
    <row r="598">
      <c r="A598" s="16" t="n"/>
      <c r="B598" s="17" t="n"/>
      <c r="C598" s="17" t="n"/>
      <c r="D598" s="18" t="n"/>
      <c r="E598" s="19" t="n"/>
      <c r="F598" s="20" t="n"/>
      <c r="G598" s="17" t="n"/>
      <c r="H598" s="21">
        <f>IF(OR($B598="",$E598=""),"",IF($B598&lt;&gt;$B597,$E598,IF($G597="Yes",$E598,N($H597)+$E598)))</f>
        <v/>
      </c>
      <c r="I598" s="22">
        <f>IF($B598="","",IF($B598&lt;&gt;$B597,"",IF($G597="Yes",IF($D597="","",$D597),$I597)))</f>
        <v/>
      </c>
      <c r="J598" s="22">
        <f>IF(OR($G598&lt;&gt;"Yes",$I598="",$D598=""),"",IF($D598-$I598&gt;0,$D598-$I598,""))</f>
        <v/>
      </c>
      <c r="K598" s="21">
        <f>IF($J598="","",$H598/$J598*100)</f>
        <v/>
      </c>
      <c r="L598" s="21">
        <f>IF($J598="","",$J598/$H598)</f>
        <v/>
      </c>
      <c r="M598" s="21">
        <f>IF($B598="","",IFERROR(SUMIFS($H$4:$H$1003,$B$4:$B$1003,$B598,$J$4:$J$1003,"&gt;0")/SUMIFS($J$4:$J$1003,$B$4:$B$1003,$B598)*100,""))</f>
        <v/>
      </c>
      <c r="N598" s="23">
        <f>IF(OR($K598="",$M598=""),"",$K598/$M598-1)</f>
        <v/>
      </c>
      <c r="O598" s="24">
        <f>IF($N598="","",IF($N598&gt;0.3,"Very high",IF($N598&gt;0.2,"High","")))</f>
        <v/>
      </c>
    </row>
    <row r="599">
      <c r="A599" s="16" t="n"/>
      <c r="B599" s="17" t="n"/>
      <c r="C599" s="17" t="n"/>
      <c r="D599" s="18" t="n"/>
      <c r="E599" s="19" t="n"/>
      <c r="F599" s="20" t="n"/>
      <c r="G599" s="17" t="n"/>
      <c r="H599" s="21">
        <f>IF(OR($B599="",$E599=""),"",IF($B599&lt;&gt;$B598,$E599,IF($G598="Yes",$E599,N($H598)+$E599)))</f>
        <v/>
      </c>
      <c r="I599" s="22">
        <f>IF($B599="","",IF($B599&lt;&gt;$B598,"",IF($G598="Yes",IF($D598="","",$D598),$I598)))</f>
        <v/>
      </c>
      <c r="J599" s="22">
        <f>IF(OR($G599&lt;&gt;"Yes",$I599="",$D599=""),"",IF($D599-$I599&gt;0,$D599-$I599,""))</f>
        <v/>
      </c>
      <c r="K599" s="21">
        <f>IF($J599="","",$H599/$J599*100)</f>
        <v/>
      </c>
      <c r="L599" s="21">
        <f>IF($J599="","",$J599/$H599)</f>
        <v/>
      </c>
      <c r="M599" s="21">
        <f>IF($B599="","",IFERROR(SUMIFS($H$4:$H$1003,$B$4:$B$1003,$B599,$J$4:$J$1003,"&gt;0")/SUMIFS($J$4:$J$1003,$B$4:$B$1003,$B599)*100,""))</f>
        <v/>
      </c>
      <c r="N599" s="23">
        <f>IF(OR($K599="",$M599=""),"",$K599/$M599-1)</f>
        <v/>
      </c>
      <c r="O599" s="24">
        <f>IF($N599="","",IF($N599&gt;0.3,"Very high",IF($N599&gt;0.2,"High","")))</f>
        <v/>
      </c>
    </row>
    <row r="600">
      <c r="A600" s="16" t="n"/>
      <c r="B600" s="17" t="n"/>
      <c r="C600" s="17" t="n"/>
      <c r="D600" s="18" t="n"/>
      <c r="E600" s="19" t="n"/>
      <c r="F600" s="20" t="n"/>
      <c r="G600" s="17" t="n"/>
      <c r="H600" s="21">
        <f>IF(OR($B600="",$E600=""),"",IF($B600&lt;&gt;$B599,$E600,IF($G599="Yes",$E600,N($H599)+$E600)))</f>
        <v/>
      </c>
      <c r="I600" s="22">
        <f>IF($B600="","",IF($B600&lt;&gt;$B599,"",IF($G599="Yes",IF($D599="","",$D599),$I599)))</f>
        <v/>
      </c>
      <c r="J600" s="22">
        <f>IF(OR($G600&lt;&gt;"Yes",$I600="",$D600=""),"",IF($D600-$I600&gt;0,$D600-$I600,""))</f>
        <v/>
      </c>
      <c r="K600" s="21">
        <f>IF($J600="","",$H600/$J600*100)</f>
        <v/>
      </c>
      <c r="L600" s="21">
        <f>IF($J600="","",$J600/$H600)</f>
        <v/>
      </c>
      <c r="M600" s="21">
        <f>IF($B600="","",IFERROR(SUMIFS($H$4:$H$1003,$B$4:$B$1003,$B600,$J$4:$J$1003,"&gt;0")/SUMIFS($J$4:$J$1003,$B$4:$B$1003,$B600)*100,""))</f>
        <v/>
      </c>
      <c r="N600" s="23">
        <f>IF(OR($K600="",$M600=""),"",$K600/$M600-1)</f>
        <v/>
      </c>
      <c r="O600" s="24">
        <f>IF($N600="","",IF($N600&gt;0.3,"Very high",IF($N600&gt;0.2,"High","")))</f>
        <v/>
      </c>
    </row>
    <row r="601">
      <c r="A601" s="16" t="n"/>
      <c r="B601" s="17" t="n"/>
      <c r="C601" s="17" t="n"/>
      <c r="D601" s="18" t="n"/>
      <c r="E601" s="19" t="n"/>
      <c r="F601" s="20" t="n"/>
      <c r="G601" s="17" t="n"/>
      <c r="H601" s="21">
        <f>IF(OR($B601="",$E601=""),"",IF($B601&lt;&gt;$B600,$E601,IF($G600="Yes",$E601,N($H600)+$E601)))</f>
        <v/>
      </c>
      <c r="I601" s="22">
        <f>IF($B601="","",IF($B601&lt;&gt;$B600,"",IF($G600="Yes",IF($D600="","",$D600),$I600)))</f>
        <v/>
      </c>
      <c r="J601" s="22">
        <f>IF(OR($G601&lt;&gt;"Yes",$I601="",$D601=""),"",IF($D601-$I601&gt;0,$D601-$I601,""))</f>
        <v/>
      </c>
      <c r="K601" s="21">
        <f>IF($J601="","",$H601/$J601*100)</f>
        <v/>
      </c>
      <c r="L601" s="21">
        <f>IF($J601="","",$J601/$H601)</f>
        <v/>
      </c>
      <c r="M601" s="21">
        <f>IF($B601="","",IFERROR(SUMIFS($H$4:$H$1003,$B$4:$B$1003,$B601,$J$4:$J$1003,"&gt;0")/SUMIFS($J$4:$J$1003,$B$4:$B$1003,$B601)*100,""))</f>
        <v/>
      </c>
      <c r="N601" s="23">
        <f>IF(OR($K601="",$M601=""),"",$K601/$M601-1)</f>
        <v/>
      </c>
      <c r="O601" s="24">
        <f>IF($N601="","",IF($N601&gt;0.3,"Very high",IF($N601&gt;0.2,"High","")))</f>
        <v/>
      </c>
    </row>
    <row r="602">
      <c r="A602" s="16" t="n"/>
      <c r="B602" s="17" t="n"/>
      <c r="C602" s="17" t="n"/>
      <c r="D602" s="18" t="n"/>
      <c r="E602" s="19" t="n"/>
      <c r="F602" s="20" t="n"/>
      <c r="G602" s="17" t="n"/>
      <c r="H602" s="21">
        <f>IF(OR($B602="",$E602=""),"",IF($B602&lt;&gt;$B601,$E602,IF($G601="Yes",$E602,N($H601)+$E602)))</f>
        <v/>
      </c>
      <c r="I602" s="22">
        <f>IF($B602="","",IF($B602&lt;&gt;$B601,"",IF($G601="Yes",IF($D601="","",$D601),$I601)))</f>
        <v/>
      </c>
      <c r="J602" s="22">
        <f>IF(OR($G602&lt;&gt;"Yes",$I602="",$D602=""),"",IF($D602-$I602&gt;0,$D602-$I602,""))</f>
        <v/>
      </c>
      <c r="K602" s="21">
        <f>IF($J602="","",$H602/$J602*100)</f>
        <v/>
      </c>
      <c r="L602" s="21">
        <f>IF($J602="","",$J602/$H602)</f>
        <v/>
      </c>
      <c r="M602" s="21">
        <f>IF($B602="","",IFERROR(SUMIFS($H$4:$H$1003,$B$4:$B$1003,$B602,$J$4:$J$1003,"&gt;0")/SUMIFS($J$4:$J$1003,$B$4:$B$1003,$B602)*100,""))</f>
        <v/>
      </c>
      <c r="N602" s="23">
        <f>IF(OR($K602="",$M602=""),"",$K602/$M602-1)</f>
        <v/>
      </c>
      <c r="O602" s="24">
        <f>IF($N602="","",IF($N602&gt;0.3,"Very high",IF($N602&gt;0.2,"High","")))</f>
        <v/>
      </c>
    </row>
    <row r="603">
      <c r="A603" s="16" t="n"/>
      <c r="B603" s="17" t="n"/>
      <c r="C603" s="17" t="n"/>
      <c r="D603" s="18" t="n"/>
      <c r="E603" s="19" t="n"/>
      <c r="F603" s="20" t="n"/>
      <c r="G603" s="17" t="n"/>
      <c r="H603" s="21">
        <f>IF(OR($B603="",$E603=""),"",IF($B603&lt;&gt;$B602,$E603,IF($G602="Yes",$E603,N($H602)+$E603)))</f>
        <v/>
      </c>
      <c r="I603" s="22">
        <f>IF($B603="","",IF($B603&lt;&gt;$B602,"",IF($G602="Yes",IF($D602="","",$D602),$I602)))</f>
        <v/>
      </c>
      <c r="J603" s="22">
        <f>IF(OR($G603&lt;&gt;"Yes",$I603="",$D603=""),"",IF($D603-$I603&gt;0,$D603-$I603,""))</f>
        <v/>
      </c>
      <c r="K603" s="21">
        <f>IF($J603="","",$H603/$J603*100)</f>
        <v/>
      </c>
      <c r="L603" s="21">
        <f>IF($J603="","",$J603/$H603)</f>
        <v/>
      </c>
      <c r="M603" s="21">
        <f>IF($B603="","",IFERROR(SUMIFS($H$4:$H$1003,$B$4:$B$1003,$B603,$J$4:$J$1003,"&gt;0")/SUMIFS($J$4:$J$1003,$B$4:$B$1003,$B603)*100,""))</f>
        <v/>
      </c>
      <c r="N603" s="23">
        <f>IF(OR($K603="",$M603=""),"",$K603/$M603-1)</f>
        <v/>
      </c>
      <c r="O603" s="24">
        <f>IF($N603="","",IF($N603&gt;0.3,"Very high",IF($N603&gt;0.2,"High","")))</f>
        <v/>
      </c>
    </row>
    <row r="604">
      <c r="A604" s="16" t="n"/>
      <c r="B604" s="17" t="n"/>
      <c r="C604" s="17" t="n"/>
      <c r="D604" s="18" t="n"/>
      <c r="E604" s="19" t="n"/>
      <c r="F604" s="20" t="n"/>
      <c r="G604" s="17" t="n"/>
      <c r="H604" s="21">
        <f>IF(OR($B604="",$E604=""),"",IF($B604&lt;&gt;$B603,$E604,IF($G603="Yes",$E604,N($H603)+$E604)))</f>
        <v/>
      </c>
      <c r="I604" s="22">
        <f>IF($B604="","",IF($B604&lt;&gt;$B603,"",IF($G603="Yes",IF($D603="","",$D603),$I603)))</f>
        <v/>
      </c>
      <c r="J604" s="22">
        <f>IF(OR($G604&lt;&gt;"Yes",$I604="",$D604=""),"",IF($D604-$I604&gt;0,$D604-$I604,""))</f>
        <v/>
      </c>
      <c r="K604" s="21">
        <f>IF($J604="","",$H604/$J604*100)</f>
        <v/>
      </c>
      <c r="L604" s="21">
        <f>IF($J604="","",$J604/$H604)</f>
        <v/>
      </c>
      <c r="M604" s="21">
        <f>IF($B604="","",IFERROR(SUMIFS($H$4:$H$1003,$B$4:$B$1003,$B604,$J$4:$J$1003,"&gt;0")/SUMIFS($J$4:$J$1003,$B$4:$B$1003,$B604)*100,""))</f>
        <v/>
      </c>
      <c r="N604" s="23">
        <f>IF(OR($K604="",$M604=""),"",$K604/$M604-1)</f>
        <v/>
      </c>
      <c r="O604" s="24">
        <f>IF($N604="","",IF($N604&gt;0.3,"Very high",IF($N604&gt;0.2,"High","")))</f>
        <v/>
      </c>
    </row>
    <row r="605">
      <c r="A605" s="16" t="n"/>
      <c r="B605" s="17" t="n"/>
      <c r="C605" s="17" t="n"/>
      <c r="D605" s="18" t="n"/>
      <c r="E605" s="19" t="n"/>
      <c r="F605" s="20" t="n"/>
      <c r="G605" s="17" t="n"/>
      <c r="H605" s="21">
        <f>IF(OR($B605="",$E605=""),"",IF($B605&lt;&gt;$B604,$E605,IF($G604="Yes",$E605,N($H604)+$E605)))</f>
        <v/>
      </c>
      <c r="I605" s="22">
        <f>IF($B605="","",IF($B605&lt;&gt;$B604,"",IF($G604="Yes",IF($D604="","",$D604),$I604)))</f>
        <v/>
      </c>
      <c r="J605" s="22">
        <f>IF(OR($G605&lt;&gt;"Yes",$I605="",$D605=""),"",IF($D605-$I605&gt;0,$D605-$I605,""))</f>
        <v/>
      </c>
      <c r="K605" s="21">
        <f>IF($J605="","",$H605/$J605*100)</f>
        <v/>
      </c>
      <c r="L605" s="21">
        <f>IF($J605="","",$J605/$H605)</f>
        <v/>
      </c>
      <c r="M605" s="21">
        <f>IF($B605="","",IFERROR(SUMIFS($H$4:$H$1003,$B$4:$B$1003,$B605,$J$4:$J$1003,"&gt;0")/SUMIFS($J$4:$J$1003,$B$4:$B$1003,$B605)*100,""))</f>
        <v/>
      </c>
      <c r="N605" s="23">
        <f>IF(OR($K605="",$M605=""),"",$K605/$M605-1)</f>
        <v/>
      </c>
      <c r="O605" s="24">
        <f>IF($N605="","",IF($N605&gt;0.3,"Very high",IF($N605&gt;0.2,"High","")))</f>
        <v/>
      </c>
    </row>
    <row r="606">
      <c r="A606" s="16" t="n"/>
      <c r="B606" s="17" t="n"/>
      <c r="C606" s="17" t="n"/>
      <c r="D606" s="18" t="n"/>
      <c r="E606" s="19" t="n"/>
      <c r="F606" s="20" t="n"/>
      <c r="G606" s="17" t="n"/>
      <c r="H606" s="21">
        <f>IF(OR($B606="",$E606=""),"",IF($B606&lt;&gt;$B605,$E606,IF($G605="Yes",$E606,N($H605)+$E606)))</f>
        <v/>
      </c>
      <c r="I606" s="22">
        <f>IF($B606="","",IF($B606&lt;&gt;$B605,"",IF($G605="Yes",IF($D605="","",$D605),$I605)))</f>
        <v/>
      </c>
      <c r="J606" s="22">
        <f>IF(OR($G606&lt;&gt;"Yes",$I606="",$D606=""),"",IF($D606-$I606&gt;0,$D606-$I606,""))</f>
        <v/>
      </c>
      <c r="K606" s="21">
        <f>IF($J606="","",$H606/$J606*100)</f>
        <v/>
      </c>
      <c r="L606" s="21">
        <f>IF($J606="","",$J606/$H606)</f>
        <v/>
      </c>
      <c r="M606" s="21">
        <f>IF($B606="","",IFERROR(SUMIFS($H$4:$H$1003,$B$4:$B$1003,$B606,$J$4:$J$1003,"&gt;0")/SUMIFS($J$4:$J$1003,$B$4:$B$1003,$B606)*100,""))</f>
        <v/>
      </c>
      <c r="N606" s="23">
        <f>IF(OR($K606="",$M606=""),"",$K606/$M606-1)</f>
        <v/>
      </c>
      <c r="O606" s="24">
        <f>IF($N606="","",IF($N606&gt;0.3,"Very high",IF($N606&gt;0.2,"High","")))</f>
        <v/>
      </c>
    </row>
    <row r="607">
      <c r="A607" s="16" t="n"/>
      <c r="B607" s="17" t="n"/>
      <c r="C607" s="17" t="n"/>
      <c r="D607" s="18" t="n"/>
      <c r="E607" s="19" t="n"/>
      <c r="F607" s="20" t="n"/>
      <c r="G607" s="17" t="n"/>
      <c r="H607" s="21">
        <f>IF(OR($B607="",$E607=""),"",IF($B607&lt;&gt;$B606,$E607,IF($G606="Yes",$E607,N($H606)+$E607)))</f>
        <v/>
      </c>
      <c r="I607" s="22">
        <f>IF($B607="","",IF($B607&lt;&gt;$B606,"",IF($G606="Yes",IF($D606="","",$D606),$I606)))</f>
        <v/>
      </c>
      <c r="J607" s="22">
        <f>IF(OR($G607&lt;&gt;"Yes",$I607="",$D607=""),"",IF($D607-$I607&gt;0,$D607-$I607,""))</f>
        <v/>
      </c>
      <c r="K607" s="21">
        <f>IF($J607="","",$H607/$J607*100)</f>
        <v/>
      </c>
      <c r="L607" s="21">
        <f>IF($J607="","",$J607/$H607)</f>
        <v/>
      </c>
      <c r="M607" s="21">
        <f>IF($B607="","",IFERROR(SUMIFS($H$4:$H$1003,$B$4:$B$1003,$B607,$J$4:$J$1003,"&gt;0")/SUMIFS($J$4:$J$1003,$B$4:$B$1003,$B607)*100,""))</f>
        <v/>
      </c>
      <c r="N607" s="23">
        <f>IF(OR($K607="",$M607=""),"",$K607/$M607-1)</f>
        <v/>
      </c>
      <c r="O607" s="24">
        <f>IF($N607="","",IF($N607&gt;0.3,"Very high",IF($N607&gt;0.2,"High","")))</f>
        <v/>
      </c>
    </row>
    <row r="608">
      <c r="A608" s="16" t="n"/>
      <c r="B608" s="17" t="n"/>
      <c r="C608" s="17" t="n"/>
      <c r="D608" s="18" t="n"/>
      <c r="E608" s="19" t="n"/>
      <c r="F608" s="20" t="n"/>
      <c r="G608" s="17" t="n"/>
      <c r="H608" s="21">
        <f>IF(OR($B608="",$E608=""),"",IF($B608&lt;&gt;$B607,$E608,IF($G607="Yes",$E608,N($H607)+$E608)))</f>
        <v/>
      </c>
      <c r="I608" s="22">
        <f>IF($B608="","",IF($B608&lt;&gt;$B607,"",IF($G607="Yes",IF($D607="","",$D607),$I607)))</f>
        <v/>
      </c>
      <c r="J608" s="22">
        <f>IF(OR($G608&lt;&gt;"Yes",$I608="",$D608=""),"",IF($D608-$I608&gt;0,$D608-$I608,""))</f>
        <v/>
      </c>
      <c r="K608" s="21">
        <f>IF($J608="","",$H608/$J608*100)</f>
        <v/>
      </c>
      <c r="L608" s="21">
        <f>IF($J608="","",$J608/$H608)</f>
        <v/>
      </c>
      <c r="M608" s="21">
        <f>IF($B608="","",IFERROR(SUMIFS($H$4:$H$1003,$B$4:$B$1003,$B608,$J$4:$J$1003,"&gt;0")/SUMIFS($J$4:$J$1003,$B$4:$B$1003,$B608)*100,""))</f>
        <v/>
      </c>
      <c r="N608" s="23">
        <f>IF(OR($K608="",$M608=""),"",$K608/$M608-1)</f>
        <v/>
      </c>
      <c r="O608" s="24">
        <f>IF($N608="","",IF($N608&gt;0.3,"Very high",IF($N608&gt;0.2,"High","")))</f>
        <v/>
      </c>
    </row>
    <row r="609">
      <c r="A609" s="16" t="n"/>
      <c r="B609" s="17" t="n"/>
      <c r="C609" s="17" t="n"/>
      <c r="D609" s="18" t="n"/>
      <c r="E609" s="19" t="n"/>
      <c r="F609" s="20" t="n"/>
      <c r="G609" s="17" t="n"/>
      <c r="H609" s="21">
        <f>IF(OR($B609="",$E609=""),"",IF($B609&lt;&gt;$B608,$E609,IF($G608="Yes",$E609,N($H608)+$E609)))</f>
        <v/>
      </c>
      <c r="I609" s="22">
        <f>IF($B609="","",IF($B609&lt;&gt;$B608,"",IF($G608="Yes",IF($D608="","",$D608),$I608)))</f>
        <v/>
      </c>
      <c r="J609" s="22">
        <f>IF(OR($G609&lt;&gt;"Yes",$I609="",$D609=""),"",IF($D609-$I609&gt;0,$D609-$I609,""))</f>
        <v/>
      </c>
      <c r="K609" s="21">
        <f>IF($J609="","",$H609/$J609*100)</f>
        <v/>
      </c>
      <c r="L609" s="21">
        <f>IF($J609="","",$J609/$H609)</f>
        <v/>
      </c>
      <c r="M609" s="21">
        <f>IF($B609="","",IFERROR(SUMIFS($H$4:$H$1003,$B$4:$B$1003,$B609,$J$4:$J$1003,"&gt;0")/SUMIFS($J$4:$J$1003,$B$4:$B$1003,$B609)*100,""))</f>
        <v/>
      </c>
      <c r="N609" s="23">
        <f>IF(OR($K609="",$M609=""),"",$K609/$M609-1)</f>
        <v/>
      </c>
      <c r="O609" s="24">
        <f>IF($N609="","",IF($N609&gt;0.3,"Very high",IF($N609&gt;0.2,"High","")))</f>
        <v/>
      </c>
    </row>
    <row r="610">
      <c r="A610" s="16" t="n"/>
      <c r="B610" s="17" t="n"/>
      <c r="C610" s="17" t="n"/>
      <c r="D610" s="18" t="n"/>
      <c r="E610" s="19" t="n"/>
      <c r="F610" s="20" t="n"/>
      <c r="G610" s="17" t="n"/>
      <c r="H610" s="21">
        <f>IF(OR($B610="",$E610=""),"",IF($B610&lt;&gt;$B609,$E610,IF($G609="Yes",$E610,N($H609)+$E610)))</f>
        <v/>
      </c>
      <c r="I610" s="22">
        <f>IF($B610="","",IF($B610&lt;&gt;$B609,"",IF($G609="Yes",IF($D609="","",$D609),$I609)))</f>
        <v/>
      </c>
      <c r="J610" s="22">
        <f>IF(OR($G610&lt;&gt;"Yes",$I610="",$D610=""),"",IF($D610-$I610&gt;0,$D610-$I610,""))</f>
        <v/>
      </c>
      <c r="K610" s="21">
        <f>IF($J610="","",$H610/$J610*100)</f>
        <v/>
      </c>
      <c r="L610" s="21">
        <f>IF($J610="","",$J610/$H610)</f>
        <v/>
      </c>
      <c r="M610" s="21">
        <f>IF($B610="","",IFERROR(SUMIFS($H$4:$H$1003,$B$4:$B$1003,$B610,$J$4:$J$1003,"&gt;0")/SUMIFS($J$4:$J$1003,$B$4:$B$1003,$B610)*100,""))</f>
        <v/>
      </c>
      <c r="N610" s="23">
        <f>IF(OR($K610="",$M610=""),"",$K610/$M610-1)</f>
        <v/>
      </c>
      <c r="O610" s="24">
        <f>IF($N610="","",IF($N610&gt;0.3,"Very high",IF($N610&gt;0.2,"High","")))</f>
        <v/>
      </c>
    </row>
    <row r="611">
      <c r="A611" s="16" t="n"/>
      <c r="B611" s="17" t="n"/>
      <c r="C611" s="17" t="n"/>
      <c r="D611" s="18" t="n"/>
      <c r="E611" s="19" t="n"/>
      <c r="F611" s="20" t="n"/>
      <c r="G611" s="17" t="n"/>
      <c r="H611" s="21">
        <f>IF(OR($B611="",$E611=""),"",IF($B611&lt;&gt;$B610,$E611,IF($G610="Yes",$E611,N($H610)+$E611)))</f>
        <v/>
      </c>
      <c r="I611" s="22">
        <f>IF($B611="","",IF($B611&lt;&gt;$B610,"",IF($G610="Yes",IF($D610="","",$D610),$I610)))</f>
        <v/>
      </c>
      <c r="J611" s="22">
        <f>IF(OR($G611&lt;&gt;"Yes",$I611="",$D611=""),"",IF($D611-$I611&gt;0,$D611-$I611,""))</f>
        <v/>
      </c>
      <c r="K611" s="21">
        <f>IF($J611="","",$H611/$J611*100)</f>
        <v/>
      </c>
      <c r="L611" s="21">
        <f>IF($J611="","",$J611/$H611)</f>
        <v/>
      </c>
      <c r="M611" s="21">
        <f>IF($B611="","",IFERROR(SUMIFS($H$4:$H$1003,$B$4:$B$1003,$B611,$J$4:$J$1003,"&gt;0")/SUMIFS($J$4:$J$1003,$B$4:$B$1003,$B611)*100,""))</f>
        <v/>
      </c>
      <c r="N611" s="23">
        <f>IF(OR($K611="",$M611=""),"",$K611/$M611-1)</f>
        <v/>
      </c>
      <c r="O611" s="24">
        <f>IF($N611="","",IF($N611&gt;0.3,"Very high",IF($N611&gt;0.2,"High","")))</f>
        <v/>
      </c>
    </row>
    <row r="612">
      <c r="A612" s="16" t="n"/>
      <c r="B612" s="17" t="n"/>
      <c r="C612" s="17" t="n"/>
      <c r="D612" s="18" t="n"/>
      <c r="E612" s="19" t="n"/>
      <c r="F612" s="20" t="n"/>
      <c r="G612" s="17" t="n"/>
      <c r="H612" s="21">
        <f>IF(OR($B612="",$E612=""),"",IF($B612&lt;&gt;$B611,$E612,IF($G611="Yes",$E612,N($H611)+$E612)))</f>
        <v/>
      </c>
      <c r="I612" s="22">
        <f>IF($B612="","",IF($B612&lt;&gt;$B611,"",IF($G611="Yes",IF($D611="","",$D611),$I611)))</f>
        <v/>
      </c>
      <c r="J612" s="22">
        <f>IF(OR($G612&lt;&gt;"Yes",$I612="",$D612=""),"",IF($D612-$I612&gt;0,$D612-$I612,""))</f>
        <v/>
      </c>
      <c r="K612" s="21">
        <f>IF($J612="","",$H612/$J612*100)</f>
        <v/>
      </c>
      <c r="L612" s="21">
        <f>IF($J612="","",$J612/$H612)</f>
        <v/>
      </c>
      <c r="M612" s="21">
        <f>IF($B612="","",IFERROR(SUMIFS($H$4:$H$1003,$B$4:$B$1003,$B612,$J$4:$J$1003,"&gt;0")/SUMIFS($J$4:$J$1003,$B$4:$B$1003,$B612)*100,""))</f>
        <v/>
      </c>
      <c r="N612" s="23">
        <f>IF(OR($K612="",$M612=""),"",$K612/$M612-1)</f>
        <v/>
      </c>
      <c r="O612" s="24">
        <f>IF($N612="","",IF($N612&gt;0.3,"Very high",IF($N612&gt;0.2,"High","")))</f>
        <v/>
      </c>
    </row>
    <row r="613">
      <c r="A613" s="16" t="n"/>
      <c r="B613" s="17" t="n"/>
      <c r="C613" s="17" t="n"/>
      <c r="D613" s="18" t="n"/>
      <c r="E613" s="19" t="n"/>
      <c r="F613" s="20" t="n"/>
      <c r="G613" s="17" t="n"/>
      <c r="H613" s="21">
        <f>IF(OR($B613="",$E613=""),"",IF($B613&lt;&gt;$B612,$E613,IF($G612="Yes",$E613,N($H612)+$E613)))</f>
        <v/>
      </c>
      <c r="I613" s="22">
        <f>IF($B613="","",IF($B613&lt;&gt;$B612,"",IF($G612="Yes",IF($D612="","",$D612),$I612)))</f>
        <v/>
      </c>
      <c r="J613" s="22">
        <f>IF(OR($G613&lt;&gt;"Yes",$I613="",$D613=""),"",IF($D613-$I613&gt;0,$D613-$I613,""))</f>
        <v/>
      </c>
      <c r="K613" s="21">
        <f>IF($J613="","",$H613/$J613*100)</f>
        <v/>
      </c>
      <c r="L613" s="21">
        <f>IF($J613="","",$J613/$H613)</f>
        <v/>
      </c>
      <c r="M613" s="21">
        <f>IF($B613="","",IFERROR(SUMIFS($H$4:$H$1003,$B$4:$B$1003,$B613,$J$4:$J$1003,"&gt;0")/SUMIFS($J$4:$J$1003,$B$4:$B$1003,$B613)*100,""))</f>
        <v/>
      </c>
      <c r="N613" s="23">
        <f>IF(OR($K613="",$M613=""),"",$K613/$M613-1)</f>
        <v/>
      </c>
      <c r="O613" s="24">
        <f>IF($N613="","",IF($N613&gt;0.3,"Very high",IF($N613&gt;0.2,"High","")))</f>
        <v/>
      </c>
    </row>
    <row r="614">
      <c r="A614" s="16" t="n"/>
      <c r="B614" s="17" t="n"/>
      <c r="C614" s="17" t="n"/>
      <c r="D614" s="18" t="n"/>
      <c r="E614" s="19" t="n"/>
      <c r="F614" s="20" t="n"/>
      <c r="G614" s="17" t="n"/>
      <c r="H614" s="21">
        <f>IF(OR($B614="",$E614=""),"",IF($B614&lt;&gt;$B613,$E614,IF($G613="Yes",$E614,N($H613)+$E614)))</f>
        <v/>
      </c>
      <c r="I614" s="22">
        <f>IF($B614="","",IF($B614&lt;&gt;$B613,"",IF($G613="Yes",IF($D613="","",$D613),$I613)))</f>
        <v/>
      </c>
      <c r="J614" s="22">
        <f>IF(OR($G614&lt;&gt;"Yes",$I614="",$D614=""),"",IF($D614-$I614&gt;0,$D614-$I614,""))</f>
        <v/>
      </c>
      <c r="K614" s="21">
        <f>IF($J614="","",$H614/$J614*100)</f>
        <v/>
      </c>
      <c r="L614" s="21">
        <f>IF($J614="","",$J614/$H614)</f>
        <v/>
      </c>
      <c r="M614" s="21">
        <f>IF($B614="","",IFERROR(SUMIFS($H$4:$H$1003,$B$4:$B$1003,$B614,$J$4:$J$1003,"&gt;0")/SUMIFS($J$4:$J$1003,$B$4:$B$1003,$B614)*100,""))</f>
        <v/>
      </c>
      <c r="N614" s="23">
        <f>IF(OR($K614="",$M614=""),"",$K614/$M614-1)</f>
        <v/>
      </c>
      <c r="O614" s="24">
        <f>IF($N614="","",IF($N614&gt;0.3,"Very high",IF($N614&gt;0.2,"High","")))</f>
        <v/>
      </c>
    </row>
    <row r="615">
      <c r="A615" s="16" t="n"/>
      <c r="B615" s="17" t="n"/>
      <c r="C615" s="17" t="n"/>
      <c r="D615" s="18" t="n"/>
      <c r="E615" s="19" t="n"/>
      <c r="F615" s="20" t="n"/>
      <c r="G615" s="17" t="n"/>
      <c r="H615" s="21">
        <f>IF(OR($B615="",$E615=""),"",IF($B615&lt;&gt;$B614,$E615,IF($G614="Yes",$E615,N($H614)+$E615)))</f>
        <v/>
      </c>
      <c r="I615" s="22">
        <f>IF($B615="","",IF($B615&lt;&gt;$B614,"",IF($G614="Yes",IF($D614="","",$D614),$I614)))</f>
        <v/>
      </c>
      <c r="J615" s="22">
        <f>IF(OR($G615&lt;&gt;"Yes",$I615="",$D615=""),"",IF($D615-$I615&gt;0,$D615-$I615,""))</f>
        <v/>
      </c>
      <c r="K615" s="21">
        <f>IF($J615="","",$H615/$J615*100)</f>
        <v/>
      </c>
      <c r="L615" s="21">
        <f>IF($J615="","",$J615/$H615)</f>
        <v/>
      </c>
      <c r="M615" s="21">
        <f>IF($B615="","",IFERROR(SUMIFS($H$4:$H$1003,$B$4:$B$1003,$B615,$J$4:$J$1003,"&gt;0")/SUMIFS($J$4:$J$1003,$B$4:$B$1003,$B615)*100,""))</f>
        <v/>
      </c>
      <c r="N615" s="23">
        <f>IF(OR($K615="",$M615=""),"",$K615/$M615-1)</f>
        <v/>
      </c>
      <c r="O615" s="24">
        <f>IF($N615="","",IF($N615&gt;0.3,"Very high",IF($N615&gt;0.2,"High","")))</f>
        <v/>
      </c>
    </row>
    <row r="616">
      <c r="A616" s="16" t="n"/>
      <c r="B616" s="17" t="n"/>
      <c r="C616" s="17" t="n"/>
      <c r="D616" s="18" t="n"/>
      <c r="E616" s="19" t="n"/>
      <c r="F616" s="20" t="n"/>
      <c r="G616" s="17" t="n"/>
      <c r="H616" s="21">
        <f>IF(OR($B616="",$E616=""),"",IF($B616&lt;&gt;$B615,$E616,IF($G615="Yes",$E616,N($H615)+$E616)))</f>
        <v/>
      </c>
      <c r="I616" s="22">
        <f>IF($B616="","",IF($B616&lt;&gt;$B615,"",IF($G615="Yes",IF($D615="","",$D615),$I615)))</f>
        <v/>
      </c>
      <c r="J616" s="22">
        <f>IF(OR($G616&lt;&gt;"Yes",$I616="",$D616=""),"",IF($D616-$I616&gt;0,$D616-$I616,""))</f>
        <v/>
      </c>
      <c r="K616" s="21">
        <f>IF($J616="","",$H616/$J616*100)</f>
        <v/>
      </c>
      <c r="L616" s="21">
        <f>IF($J616="","",$J616/$H616)</f>
        <v/>
      </c>
      <c r="M616" s="21">
        <f>IF($B616="","",IFERROR(SUMIFS($H$4:$H$1003,$B$4:$B$1003,$B616,$J$4:$J$1003,"&gt;0")/SUMIFS($J$4:$J$1003,$B$4:$B$1003,$B616)*100,""))</f>
        <v/>
      </c>
      <c r="N616" s="23">
        <f>IF(OR($K616="",$M616=""),"",$K616/$M616-1)</f>
        <v/>
      </c>
      <c r="O616" s="24">
        <f>IF($N616="","",IF($N616&gt;0.3,"Very high",IF($N616&gt;0.2,"High","")))</f>
        <v/>
      </c>
    </row>
    <row r="617">
      <c r="A617" s="16" t="n"/>
      <c r="B617" s="17" t="n"/>
      <c r="C617" s="17" t="n"/>
      <c r="D617" s="18" t="n"/>
      <c r="E617" s="19" t="n"/>
      <c r="F617" s="20" t="n"/>
      <c r="G617" s="17" t="n"/>
      <c r="H617" s="21">
        <f>IF(OR($B617="",$E617=""),"",IF($B617&lt;&gt;$B616,$E617,IF($G616="Yes",$E617,N($H616)+$E617)))</f>
        <v/>
      </c>
      <c r="I617" s="22">
        <f>IF($B617="","",IF($B617&lt;&gt;$B616,"",IF($G616="Yes",IF($D616="","",$D616),$I616)))</f>
        <v/>
      </c>
      <c r="J617" s="22">
        <f>IF(OR($G617&lt;&gt;"Yes",$I617="",$D617=""),"",IF($D617-$I617&gt;0,$D617-$I617,""))</f>
        <v/>
      </c>
      <c r="K617" s="21">
        <f>IF($J617="","",$H617/$J617*100)</f>
        <v/>
      </c>
      <c r="L617" s="21">
        <f>IF($J617="","",$J617/$H617)</f>
        <v/>
      </c>
      <c r="M617" s="21">
        <f>IF($B617="","",IFERROR(SUMIFS($H$4:$H$1003,$B$4:$B$1003,$B617,$J$4:$J$1003,"&gt;0")/SUMIFS($J$4:$J$1003,$B$4:$B$1003,$B617)*100,""))</f>
        <v/>
      </c>
      <c r="N617" s="23">
        <f>IF(OR($K617="",$M617=""),"",$K617/$M617-1)</f>
        <v/>
      </c>
      <c r="O617" s="24">
        <f>IF($N617="","",IF($N617&gt;0.3,"Very high",IF($N617&gt;0.2,"High","")))</f>
        <v/>
      </c>
    </row>
    <row r="618">
      <c r="A618" s="16" t="n"/>
      <c r="B618" s="17" t="n"/>
      <c r="C618" s="17" t="n"/>
      <c r="D618" s="18" t="n"/>
      <c r="E618" s="19" t="n"/>
      <c r="F618" s="20" t="n"/>
      <c r="G618" s="17" t="n"/>
      <c r="H618" s="21">
        <f>IF(OR($B618="",$E618=""),"",IF($B618&lt;&gt;$B617,$E618,IF($G617="Yes",$E618,N($H617)+$E618)))</f>
        <v/>
      </c>
      <c r="I618" s="22">
        <f>IF($B618="","",IF($B618&lt;&gt;$B617,"",IF($G617="Yes",IF($D617="","",$D617),$I617)))</f>
        <v/>
      </c>
      <c r="J618" s="22">
        <f>IF(OR($G618&lt;&gt;"Yes",$I618="",$D618=""),"",IF($D618-$I618&gt;0,$D618-$I618,""))</f>
        <v/>
      </c>
      <c r="K618" s="21">
        <f>IF($J618="","",$H618/$J618*100)</f>
        <v/>
      </c>
      <c r="L618" s="21">
        <f>IF($J618="","",$J618/$H618)</f>
        <v/>
      </c>
      <c r="M618" s="21">
        <f>IF($B618="","",IFERROR(SUMIFS($H$4:$H$1003,$B$4:$B$1003,$B618,$J$4:$J$1003,"&gt;0")/SUMIFS($J$4:$J$1003,$B$4:$B$1003,$B618)*100,""))</f>
        <v/>
      </c>
      <c r="N618" s="23">
        <f>IF(OR($K618="",$M618=""),"",$K618/$M618-1)</f>
        <v/>
      </c>
      <c r="O618" s="24">
        <f>IF($N618="","",IF($N618&gt;0.3,"Very high",IF($N618&gt;0.2,"High","")))</f>
        <v/>
      </c>
    </row>
    <row r="619">
      <c r="A619" s="16" t="n"/>
      <c r="B619" s="17" t="n"/>
      <c r="C619" s="17" t="n"/>
      <c r="D619" s="18" t="n"/>
      <c r="E619" s="19" t="n"/>
      <c r="F619" s="20" t="n"/>
      <c r="G619" s="17" t="n"/>
      <c r="H619" s="21">
        <f>IF(OR($B619="",$E619=""),"",IF($B619&lt;&gt;$B618,$E619,IF($G618="Yes",$E619,N($H618)+$E619)))</f>
        <v/>
      </c>
      <c r="I619" s="22">
        <f>IF($B619="","",IF($B619&lt;&gt;$B618,"",IF($G618="Yes",IF($D618="","",$D618),$I618)))</f>
        <v/>
      </c>
      <c r="J619" s="22">
        <f>IF(OR($G619&lt;&gt;"Yes",$I619="",$D619=""),"",IF($D619-$I619&gt;0,$D619-$I619,""))</f>
        <v/>
      </c>
      <c r="K619" s="21">
        <f>IF($J619="","",$H619/$J619*100)</f>
        <v/>
      </c>
      <c r="L619" s="21">
        <f>IF($J619="","",$J619/$H619)</f>
        <v/>
      </c>
      <c r="M619" s="21">
        <f>IF($B619="","",IFERROR(SUMIFS($H$4:$H$1003,$B$4:$B$1003,$B619,$J$4:$J$1003,"&gt;0")/SUMIFS($J$4:$J$1003,$B$4:$B$1003,$B619)*100,""))</f>
        <v/>
      </c>
      <c r="N619" s="23">
        <f>IF(OR($K619="",$M619=""),"",$K619/$M619-1)</f>
        <v/>
      </c>
      <c r="O619" s="24">
        <f>IF($N619="","",IF($N619&gt;0.3,"Very high",IF($N619&gt;0.2,"High","")))</f>
        <v/>
      </c>
    </row>
    <row r="620">
      <c r="A620" s="16" t="n"/>
      <c r="B620" s="17" t="n"/>
      <c r="C620" s="17" t="n"/>
      <c r="D620" s="18" t="n"/>
      <c r="E620" s="19" t="n"/>
      <c r="F620" s="20" t="n"/>
      <c r="G620" s="17" t="n"/>
      <c r="H620" s="21">
        <f>IF(OR($B620="",$E620=""),"",IF($B620&lt;&gt;$B619,$E620,IF($G619="Yes",$E620,N($H619)+$E620)))</f>
        <v/>
      </c>
      <c r="I620" s="22">
        <f>IF($B620="","",IF($B620&lt;&gt;$B619,"",IF($G619="Yes",IF($D619="","",$D619),$I619)))</f>
        <v/>
      </c>
      <c r="J620" s="22">
        <f>IF(OR($G620&lt;&gt;"Yes",$I620="",$D620=""),"",IF($D620-$I620&gt;0,$D620-$I620,""))</f>
        <v/>
      </c>
      <c r="K620" s="21">
        <f>IF($J620="","",$H620/$J620*100)</f>
        <v/>
      </c>
      <c r="L620" s="21">
        <f>IF($J620="","",$J620/$H620)</f>
        <v/>
      </c>
      <c r="M620" s="21">
        <f>IF($B620="","",IFERROR(SUMIFS($H$4:$H$1003,$B$4:$B$1003,$B620,$J$4:$J$1003,"&gt;0")/SUMIFS($J$4:$J$1003,$B$4:$B$1003,$B620)*100,""))</f>
        <v/>
      </c>
      <c r="N620" s="23">
        <f>IF(OR($K620="",$M620=""),"",$K620/$M620-1)</f>
        <v/>
      </c>
      <c r="O620" s="24">
        <f>IF($N620="","",IF($N620&gt;0.3,"Very high",IF($N620&gt;0.2,"High","")))</f>
        <v/>
      </c>
    </row>
    <row r="621">
      <c r="A621" s="16" t="n"/>
      <c r="B621" s="17" t="n"/>
      <c r="C621" s="17" t="n"/>
      <c r="D621" s="18" t="n"/>
      <c r="E621" s="19" t="n"/>
      <c r="F621" s="20" t="n"/>
      <c r="G621" s="17" t="n"/>
      <c r="H621" s="21">
        <f>IF(OR($B621="",$E621=""),"",IF($B621&lt;&gt;$B620,$E621,IF($G620="Yes",$E621,N($H620)+$E621)))</f>
        <v/>
      </c>
      <c r="I621" s="22">
        <f>IF($B621="","",IF($B621&lt;&gt;$B620,"",IF($G620="Yes",IF($D620="","",$D620),$I620)))</f>
        <v/>
      </c>
      <c r="J621" s="22">
        <f>IF(OR($G621&lt;&gt;"Yes",$I621="",$D621=""),"",IF($D621-$I621&gt;0,$D621-$I621,""))</f>
        <v/>
      </c>
      <c r="K621" s="21">
        <f>IF($J621="","",$H621/$J621*100)</f>
        <v/>
      </c>
      <c r="L621" s="21">
        <f>IF($J621="","",$J621/$H621)</f>
        <v/>
      </c>
      <c r="M621" s="21">
        <f>IF($B621="","",IFERROR(SUMIFS($H$4:$H$1003,$B$4:$B$1003,$B621,$J$4:$J$1003,"&gt;0")/SUMIFS($J$4:$J$1003,$B$4:$B$1003,$B621)*100,""))</f>
        <v/>
      </c>
      <c r="N621" s="23">
        <f>IF(OR($K621="",$M621=""),"",$K621/$M621-1)</f>
        <v/>
      </c>
      <c r="O621" s="24">
        <f>IF($N621="","",IF($N621&gt;0.3,"Very high",IF($N621&gt;0.2,"High","")))</f>
        <v/>
      </c>
    </row>
    <row r="622">
      <c r="A622" s="16" t="n"/>
      <c r="B622" s="17" t="n"/>
      <c r="C622" s="17" t="n"/>
      <c r="D622" s="18" t="n"/>
      <c r="E622" s="19" t="n"/>
      <c r="F622" s="20" t="n"/>
      <c r="G622" s="17" t="n"/>
      <c r="H622" s="21">
        <f>IF(OR($B622="",$E622=""),"",IF($B622&lt;&gt;$B621,$E622,IF($G621="Yes",$E622,N($H621)+$E622)))</f>
        <v/>
      </c>
      <c r="I622" s="22">
        <f>IF($B622="","",IF($B622&lt;&gt;$B621,"",IF($G621="Yes",IF($D621="","",$D621),$I621)))</f>
        <v/>
      </c>
      <c r="J622" s="22">
        <f>IF(OR($G622&lt;&gt;"Yes",$I622="",$D622=""),"",IF($D622-$I622&gt;0,$D622-$I622,""))</f>
        <v/>
      </c>
      <c r="K622" s="21">
        <f>IF($J622="","",$H622/$J622*100)</f>
        <v/>
      </c>
      <c r="L622" s="21">
        <f>IF($J622="","",$J622/$H622)</f>
        <v/>
      </c>
      <c r="M622" s="21">
        <f>IF($B622="","",IFERROR(SUMIFS($H$4:$H$1003,$B$4:$B$1003,$B622,$J$4:$J$1003,"&gt;0")/SUMIFS($J$4:$J$1003,$B$4:$B$1003,$B622)*100,""))</f>
        <v/>
      </c>
      <c r="N622" s="23">
        <f>IF(OR($K622="",$M622=""),"",$K622/$M622-1)</f>
        <v/>
      </c>
      <c r="O622" s="24">
        <f>IF($N622="","",IF($N622&gt;0.3,"Very high",IF($N622&gt;0.2,"High","")))</f>
        <v/>
      </c>
    </row>
    <row r="623">
      <c r="A623" s="16" t="n"/>
      <c r="B623" s="17" t="n"/>
      <c r="C623" s="17" t="n"/>
      <c r="D623" s="18" t="n"/>
      <c r="E623" s="19" t="n"/>
      <c r="F623" s="20" t="n"/>
      <c r="G623" s="17" t="n"/>
      <c r="H623" s="21">
        <f>IF(OR($B623="",$E623=""),"",IF($B623&lt;&gt;$B622,$E623,IF($G622="Yes",$E623,N($H622)+$E623)))</f>
        <v/>
      </c>
      <c r="I623" s="22">
        <f>IF($B623="","",IF($B623&lt;&gt;$B622,"",IF($G622="Yes",IF($D622="","",$D622),$I622)))</f>
        <v/>
      </c>
      <c r="J623" s="22">
        <f>IF(OR($G623&lt;&gt;"Yes",$I623="",$D623=""),"",IF($D623-$I623&gt;0,$D623-$I623,""))</f>
        <v/>
      </c>
      <c r="K623" s="21">
        <f>IF($J623="","",$H623/$J623*100)</f>
        <v/>
      </c>
      <c r="L623" s="21">
        <f>IF($J623="","",$J623/$H623)</f>
        <v/>
      </c>
      <c r="M623" s="21">
        <f>IF($B623="","",IFERROR(SUMIFS($H$4:$H$1003,$B$4:$B$1003,$B623,$J$4:$J$1003,"&gt;0")/SUMIFS($J$4:$J$1003,$B$4:$B$1003,$B623)*100,""))</f>
        <v/>
      </c>
      <c r="N623" s="23">
        <f>IF(OR($K623="",$M623=""),"",$K623/$M623-1)</f>
        <v/>
      </c>
      <c r="O623" s="24">
        <f>IF($N623="","",IF($N623&gt;0.3,"Very high",IF($N623&gt;0.2,"High","")))</f>
        <v/>
      </c>
    </row>
    <row r="624">
      <c r="A624" s="16" t="n"/>
      <c r="B624" s="17" t="n"/>
      <c r="C624" s="17" t="n"/>
      <c r="D624" s="18" t="n"/>
      <c r="E624" s="19" t="n"/>
      <c r="F624" s="20" t="n"/>
      <c r="G624" s="17" t="n"/>
      <c r="H624" s="21">
        <f>IF(OR($B624="",$E624=""),"",IF($B624&lt;&gt;$B623,$E624,IF($G623="Yes",$E624,N($H623)+$E624)))</f>
        <v/>
      </c>
      <c r="I624" s="22">
        <f>IF($B624="","",IF($B624&lt;&gt;$B623,"",IF($G623="Yes",IF($D623="","",$D623),$I623)))</f>
        <v/>
      </c>
      <c r="J624" s="22">
        <f>IF(OR($G624&lt;&gt;"Yes",$I624="",$D624=""),"",IF($D624-$I624&gt;0,$D624-$I624,""))</f>
        <v/>
      </c>
      <c r="K624" s="21">
        <f>IF($J624="","",$H624/$J624*100)</f>
        <v/>
      </c>
      <c r="L624" s="21">
        <f>IF($J624="","",$J624/$H624)</f>
        <v/>
      </c>
      <c r="M624" s="21">
        <f>IF($B624="","",IFERROR(SUMIFS($H$4:$H$1003,$B$4:$B$1003,$B624,$J$4:$J$1003,"&gt;0")/SUMIFS($J$4:$J$1003,$B$4:$B$1003,$B624)*100,""))</f>
        <v/>
      </c>
      <c r="N624" s="23">
        <f>IF(OR($K624="",$M624=""),"",$K624/$M624-1)</f>
        <v/>
      </c>
      <c r="O624" s="24">
        <f>IF($N624="","",IF($N624&gt;0.3,"Very high",IF($N624&gt;0.2,"High","")))</f>
        <v/>
      </c>
    </row>
    <row r="625">
      <c r="A625" s="16" t="n"/>
      <c r="B625" s="17" t="n"/>
      <c r="C625" s="17" t="n"/>
      <c r="D625" s="18" t="n"/>
      <c r="E625" s="19" t="n"/>
      <c r="F625" s="20" t="n"/>
      <c r="G625" s="17" t="n"/>
      <c r="H625" s="21">
        <f>IF(OR($B625="",$E625=""),"",IF($B625&lt;&gt;$B624,$E625,IF($G624="Yes",$E625,N($H624)+$E625)))</f>
        <v/>
      </c>
      <c r="I625" s="22">
        <f>IF($B625="","",IF($B625&lt;&gt;$B624,"",IF($G624="Yes",IF($D624="","",$D624),$I624)))</f>
        <v/>
      </c>
      <c r="J625" s="22">
        <f>IF(OR($G625&lt;&gt;"Yes",$I625="",$D625=""),"",IF($D625-$I625&gt;0,$D625-$I625,""))</f>
        <v/>
      </c>
      <c r="K625" s="21">
        <f>IF($J625="","",$H625/$J625*100)</f>
        <v/>
      </c>
      <c r="L625" s="21">
        <f>IF($J625="","",$J625/$H625)</f>
        <v/>
      </c>
      <c r="M625" s="21">
        <f>IF($B625="","",IFERROR(SUMIFS($H$4:$H$1003,$B$4:$B$1003,$B625,$J$4:$J$1003,"&gt;0")/SUMIFS($J$4:$J$1003,$B$4:$B$1003,$B625)*100,""))</f>
        <v/>
      </c>
      <c r="N625" s="23">
        <f>IF(OR($K625="",$M625=""),"",$K625/$M625-1)</f>
        <v/>
      </c>
      <c r="O625" s="24">
        <f>IF($N625="","",IF($N625&gt;0.3,"Very high",IF($N625&gt;0.2,"High","")))</f>
        <v/>
      </c>
    </row>
    <row r="626">
      <c r="A626" s="16" t="n"/>
      <c r="B626" s="17" t="n"/>
      <c r="C626" s="17" t="n"/>
      <c r="D626" s="18" t="n"/>
      <c r="E626" s="19" t="n"/>
      <c r="F626" s="20" t="n"/>
      <c r="G626" s="17" t="n"/>
      <c r="H626" s="21">
        <f>IF(OR($B626="",$E626=""),"",IF($B626&lt;&gt;$B625,$E626,IF($G625="Yes",$E626,N($H625)+$E626)))</f>
        <v/>
      </c>
      <c r="I626" s="22">
        <f>IF($B626="","",IF($B626&lt;&gt;$B625,"",IF($G625="Yes",IF($D625="","",$D625),$I625)))</f>
        <v/>
      </c>
      <c r="J626" s="22">
        <f>IF(OR($G626&lt;&gt;"Yes",$I626="",$D626=""),"",IF($D626-$I626&gt;0,$D626-$I626,""))</f>
        <v/>
      </c>
      <c r="K626" s="21">
        <f>IF($J626="","",$H626/$J626*100)</f>
        <v/>
      </c>
      <c r="L626" s="21">
        <f>IF($J626="","",$J626/$H626)</f>
        <v/>
      </c>
      <c r="M626" s="21">
        <f>IF($B626="","",IFERROR(SUMIFS($H$4:$H$1003,$B$4:$B$1003,$B626,$J$4:$J$1003,"&gt;0")/SUMIFS($J$4:$J$1003,$B$4:$B$1003,$B626)*100,""))</f>
        <v/>
      </c>
      <c r="N626" s="23">
        <f>IF(OR($K626="",$M626=""),"",$K626/$M626-1)</f>
        <v/>
      </c>
      <c r="O626" s="24">
        <f>IF($N626="","",IF($N626&gt;0.3,"Very high",IF($N626&gt;0.2,"High","")))</f>
        <v/>
      </c>
    </row>
    <row r="627">
      <c r="A627" s="16" t="n"/>
      <c r="B627" s="17" t="n"/>
      <c r="C627" s="17" t="n"/>
      <c r="D627" s="18" t="n"/>
      <c r="E627" s="19" t="n"/>
      <c r="F627" s="20" t="n"/>
      <c r="G627" s="17" t="n"/>
      <c r="H627" s="21">
        <f>IF(OR($B627="",$E627=""),"",IF($B627&lt;&gt;$B626,$E627,IF($G626="Yes",$E627,N($H626)+$E627)))</f>
        <v/>
      </c>
      <c r="I627" s="22">
        <f>IF($B627="","",IF($B627&lt;&gt;$B626,"",IF($G626="Yes",IF($D626="","",$D626),$I626)))</f>
        <v/>
      </c>
      <c r="J627" s="22">
        <f>IF(OR($G627&lt;&gt;"Yes",$I627="",$D627=""),"",IF($D627-$I627&gt;0,$D627-$I627,""))</f>
        <v/>
      </c>
      <c r="K627" s="21">
        <f>IF($J627="","",$H627/$J627*100)</f>
        <v/>
      </c>
      <c r="L627" s="21">
        <f>IF($J627="","",$J627/$H627)</f>
        <v/>
      </c>
      <c r="M627" s="21">
        <f>IF($B627="","",IFERROR(SUMIFS($H$4:$H$1003,$B$4:$B$1003,$B627,$J$4:$J$1003,"&gt;0")/SUMIFS($J$4:$J$1003,$B$4:$B$1003,$B627)*100,""))</f>
        <v/>
      </c>
      <c r="N627" s="23">
        <f>IF(OR($K627="",$M627=""),"",$K627/$M627-1)</f>
        <v/>
      </c>
      <c r="O627" s="24">
        <f>IF($N627="","",IF($N627&gt;0.3,"Very high",IF($N627&gt;0.2,"High","")))</f>
        <v/>
      </c>
    </row>
    <row r="628">
      <c r="A628" s="16" t="n"/>
      <c r="B628" s="17" t="n"/>
      <c r="C628" s="17" t="n"/>
      <c r="D628" s="18" t="n"/>
      <c r="E628" s="19" t="n"/>
      <c r="F628" s="20" t="n"/>
      <c r="G628" s="17" t="n"/>
      <c r="H628" s="21">
        <f>IF(OR($B628="",$E628=""),"",IF($B628&lt;&gt;$B627,$E628,IF($G627="Yes",$E628,N($H627)+$E628)))</f>
        <v/>
      </c>
      <c r="I628" s="22">
        <f>IF($B628="","",IF($B628&lt;&gt;$B627,"",IF($G627="Yes",IF($D627="","",$D627),$I627)))</f>
        <v/>
      </c>
      <c r="J628" s="22">
        <f>IF(OR($G628&lt;&gt;"Yes",$I628="",$D628=""),"",IF($D628-$I628&gt;0,$D628-$I628,""))</f>
        <v/>
      </c>
      <c r="K628" s="21">
        <f>IF($J628="","",$H628/$J628*100)</f>
        <v/>
      </c>
      <c r="L628" s="21">
        <f>IF($J628="","",$J628/$H628)</f>
        <v/>
      </c>
      <c r="M628" s="21">
        <f>IF($B628="","",IFERROR(SUMIFS($H$4:$H$1003,$B$4:$B$1003,$B628,$J$4:$J$1003,"&gt;0")/SUMIFS($J$4:$J$1003,$B$4:$B$1003,$B628)*100,""))</f>
        <v/>
      </c>
      <c r="N628" s="23">
        <f>IF(OR($K628="",$M628=""),"",$K628/$M628-1)</f>
        <v/>
      </c>
      <c r="O628" s="24">
        <f>IF($N628="","",IF($N628&gt;0.3,"Very high",IF($N628&gt;0.2,"High","")))</f>
        <v/>
      </c>
    </row>
    <row r="629">
      <c r="A629" s="16" t="n"/>
      <c r="B629" s="17" t="n"/>
      <c r="C629" s="17" t="n"/>
      <c r="D629" s="18" t="n"/>
      <c r="E629" s="19" t="n"/>
      <c r="F629" s="20" t="n"/>
      <c r="G629" s="17" t="n"/>
      <c r="H629" s="21">
        <f>IF(OR($B629="",$E629=""),"",IF($B629&lt;&gt;$B628,$E629,IF($G628="Yes",$E629,N($H628)+$E629)))</f>
        <v/>
      </c>
      <c r="I629" s="22">
        <f>IF($B629="","",IF($B629&lt;&gt;$B628,"",IF($G628="Yes",IF($D628="","",$D628),$I628)))</f>
        <v/>
      </c>
      <c r="J629" s="22">
        <f>IF(OR($G629&lt;&gt;"Yes",$I629="",$D629=""),"",IF($D629-$I629&gt;0,$D629-$I629,""))</f>
        <v/>
      </c>
      <c r="K629" s="21">
        <f>IF($J629="","",$H629/$J629*100)</f>
        <v/>
      </c>
      <c r="L629" s="21">
        <f>IF($J629="","",$J629/$H629)</f>
        <v/>
      </c>
      <c r="M629" s="21">
        <f>IF($B629="","",IFERROR(SUMIFS($H$4:$H$1003,$B$4:$B$1003,$B629,$J$4:$J$1003,"&gt;0")/SUMIFS($J$4:$J$1003,$B$4:$B$1003,$B629)*100,""))</f>
        <v/>
      </c>
      <c r="N629" s="23">
        <f>IF(OR($K629="",$M629=""),"",$K629/$M629-1)</f>
        <v/>
      </c>
      <c r="O629" s="24">
        <f>IF($N629="","",IF($N629&gt;0.3,"Very high",IF($N629&gt;0.2,"High","")))</f>
        <v/>
      </c>
    </row>
    <row r="630">
      <c r="A630" s="16" t="n"/>
      <c r="B630" s="17" t="n"/>
      <c r="C630" s="17" t="n"/>
      <c r="D630" s="18" t="n"/>
      <c r="E630" s="19" t="n"/>
      <c r="F630" s="20" t="n"/>
      <c r="G630" s="17" t="n"/>
      <c r="H630" s="21">
        <f>IF(OR($B630="",$E630=""),"",IF($B630&lt;&gt;$B629,$E630,IF($G629="Yes",$E630,N($H629)+$E630)))</f>
        <v/>
      </c>
      <c r="I630" s="22">
        <f>IF($B630="","",IF($B630&lt;&gt;$B629,"",IF($G629="Yes",IF($D629="","",$D629),$I629)))</f>
        <v/>
      </c>
      <c r="J630" s="22">
        <f>IF(OR($G630&lt;&gt;"Yes",$I630="",$D630=""),"",IF($D630-$I630&gt;0,$D630-$I630,""))</f>
        <v/>
      </c>
      <c r="K630" s="21">
        <f>IF($J630="","",$H630/$J630*100)</f>
        <v/>
      </c>
      <c r="L630" s="21">
        <f>IF($J630="","",$J630/$H630)</f>
        <v/>
      </c>
      <c r="M630" s="21">
        <f>IF($B630="","",IFERROR(SUMIFS($H$4:$H$1003,$B$4:$B$1003,$B630,$J$4:$J$1003,"&gt;0")/SUMIFS($J$4:$J$1003,$B$4:$B$1003,$B630)*100,""))</f>
        <v/>
      </c>
      <c r="N630" s="23">
        <f>IF(OR($K630="",$M630=""),"",$K630/$M630-1)</f>
        <v/>
      </c>
      <c r="O630" s="24">
        <f>IF($N630="","",IF($N630&gt;0.3,"Very high",IF($N630&gt;0.2,"High","")))</f>
        <v/>
      </c>
    </row>
    <row r="631">
      <c r="A631" s="16" t="n"/>
      <c r="B631" s="17" t="n"/>
      <c r="C631" s="17" t="n"/>
      <c r="D631" s="18" t="n"/>
      <c r="E631" s="19" t="n"/>
      <c r="F631" s="20" t="n"/>
      <c r="G631" s="17" t="n"/>
      <c r="H631" s="21">
        <f>IF(OR($B631="",$E631=""),"",IF($B631&lt;&gt;$B630,$E631,IF($G630="Yes",$E631,N($H630)+$E631)))</f>
        <v/>
      </c>
      <c r="I631" s="22">
        <f>IF($B631="","",IF($B631&lt;&gt;$B630,"",IF($G630="Yes",IF($D630="","",$D630),$I630)))</f>
        <v/>
      </c>
      <c r="J631" s="22">
        <f>IF(OR($G631&lt;&gt;"Yes",$I631="",$D631=""),"",IF($D631-$I631&gt;0,$D631-$I631,""))</f>
        <v/>
      </c>
      <c r="K631" s="21">
        <f>IF($J631="","",$H631/$J631*100)</f>
        <v/>
      </c>
      <c r="L631" s="21">
        <f>IF($J631="","",$J631/$H631)</f>
        <v/>
      </c>
      <c r="M631" s="21">
        <f>IF($B631="","",IFERROR(SUMIFS($H$4:$H$1003,$B$4:$B$1003,$B631,$J$4:$J$1003,"&gt;0")/SUMIFS($J$4:$J$1003,$B$4:$B$1003,$B631)*100,""))</f>
        <v/>
      </c>
      <c r="N631" s="23">
        <f>IF(OR($K631="",$M631=""),"",$K631/$M631-1)</f>
        <v/>
      </c>
      <c r="O631" s="24">
        <f>IF($N631="","",IF($N631&gt;0.3,"Very high",IF($N631&gt;0.2,"High","")))</f>
        <v/>
      </c>
    </row>
    <row r="632">
      <c r="A632" s="16" t="n"/>
      <c r="B632" s="17" t="n"/>
      <c r="C632" s="17" t="n"/>
      <c r="D632" s="18" t="n"/>
      <c r="E632" s="19" t="n"/>
      <c r="F632" s="20" t="n"/>
      <c r="G632" s="17" t="n"/>
      <c r="H632" s="21">
        <f>IF(OR($B632="",$E632=""),"",IF($B632&lt;&gt;$B631,$E632,IF($G631="Yes",$E632,N($H631)+$E632)))</f>
        <v/>
      </c>
      <c r="I632" s="22">
        <f>IF($B632="","",IF($B632&lt;&gt;$B631,"",IF($G631="Yes",IF($D631="","",$D631),$I631)))</f>
        <v/>
      </c>
      <c r="J632" s="22">
        <f>IF(OR($G632&lt;&gt;"Yes",$I632="",$D632=""),"",IF($D632-$I632&gt;0,$D632-$I632,""))</f>
        <v/>
      </c>
      <c r="K632" s="21">
        <f>IF($J632="","",$H632/$J632*100)</f>
        <v/>
      </c>
      <c r="L632" s="21">
        <f>IF($J632="","",$J632/$H632)</f>
        <v/>
      </c>
      <c r="M632" s="21">
        <f>IF($B632="","",IFERROR(SUMIFS($H$4:$H$1003,$B$4:$B$1003,$B632,$J$4:$J$1003,"&gt;0")/SUMIFS($J$4:$J$1003,$B$4:$B$1003,$B632)*100,""))</f>
        <v/>
      </c>
      <c r="N632" s="23">
        <f>IF(OR($K632="",$M632=""),"",$K632/$M632-1)</f>
        <v/>
      </c>
      <c r="O632" s="24">
        <f>IF($N632="","",IF($N632&gt;0.3,"Very high",IF($N632&gt;0.2,"High","")))</f>
        <v/>
      </c>
    </row>
    <row r="633">
      <c r="A633" s="16" t="n"/>
      <c r="B633" s="17" t="n"/>
      <c r="C633" s="17" t="n"/>
      <c r="D633" s="18" t="n"/>
      <c r="E633" s="19" t="n"/>
      <c r="F633" s="20" t="n"/>
      <c r="G633" s="17" t="n"/>
      <c r="H633" s="21">
        <f>IF(OR($B633="",$E633=""),"",IF($B633&lt;&gt;$B632,$E633,IF($G632="Yes",$E633,N($H632)+$E633)))</f>
        <v/>
      </c>
      <c r="I633" s="22">
        <f>IF($B633="","",IF($B633&lt;&gt;$B632,"",IF($G632="Yes",IF($D632="","",$D632),$I632)))</f>
        <v/>
      </c>
      <c r="J633" s="22">
        <f>IF(OR($G633&lt;&gt;"Yes",$I633="",$D633=""),"",IF($D633-$I633&gt;0,$D633-$I633,""))</f>
        <v/>
      </c>
      <c r="K633" s="21">
        <f>IF($J633="","",$H633/$J633*100)</f>
        <v/>
      </c>
      <c r="L633" s="21">
        <f>IF($J633="","",$J633/$H633)</f>
        <v/>
      </c>
      <c r="M633" s="21">
        <f>IF($B633="","",IFERROR(SUMIFS($H$4:$H$1003,$B$4:$B$1003,$B633,$J$4:$J$1003,"&gt;0")/SUMIFS($J$4:$J$1003,$B$4:$B$1003,$B633)*100,""))</f>
        <v/>
      </c>
      <c r="N633" s="23">
        <f>IF(OR($K633="",$M633=""),"",$K633/$M633-1)</f>
        <v/>
      </c>
      <c r="O633" s="24">
        <f>IF($N633="","",IF($N633&gt;0.3,"Very high",IF($N633&gt;0.2,"High","")))</f>
        <v/>
      </c>
    </row>
    <row r="634">
      <c r="A634" s="16" t="n"/>
      <c r="B634" s="17" t="n"/>
      <c r="C634" s="17" t="n"/>
      <c r="D634" s="18" t="n"/>
      <c r="E634" s="19" t="n"/>
      <c r="F634" s="20" t="n"/>
      <c r="G634" s="17" t="n"/>
      <c r="H634" s="21">
        <f>IF(OR($B634="",$E634=""),"",IF($B634&lt;&gt;$B633,$E634,IF($G633="Yes",$E634,N($H633)+$E634)))</f>
        <v/>
      </c>
      <c r="I634" s="22">
        <f>IF($B634="","",IF($B634&lt;&gt;$B633,"",IF($G633="Yes",IF($D633="","",$D633),$I633)))</f>
        <v/>
      </c>
      <c r="J634" s="22">
        <f>IF(OR($G634&lt;&gt;"Yes",$I634="",$D634=""),"",IF($D634-$I634&gt;0,$D634-$I634,""))</f>
        <v/>
      </c>
      <c r="K634" s="21">
        <f>IF($J634="","",$H634/$J634*100)</f>
        <v/>
      </c>
      <c r="L634" s="21">
        <f>IF($J634="","",$J634/$H634)</f>
        <v/>
      </c>
      <c r="M634" s="21">
        <f>IF($B634="","",IFERROR(SUMIFS($H$4:$H$1003,$B$4:$B$1003,$B634,$J$4:$J$1003,"&gt;0")/SUMIFS($J$4:$J$1003,$B$4:$B$1003,$B634)*100,""))</f>
        <v/>
      </c>
      <c r="N634" s="23">
        <f>IF(OR($K634="",$M634=""),"",$K634/$M634-1)</f>
        <v/>
      </c>
      <c r="O634" s="24">
        <f>IF($N634="","",IF($N634&gt;0.3,"Very high",IF($N634&gt;0.2,"High","")))</f>
        <v/>
      </c>
    </row>
    <row r="635">
      <c r="A635" s="16" t="n"/>
      <c r="B635" s="17" t="n"/>
      <c r="C635" s="17" t="n"/>
      <c r="D635" s="18" t="n"/>
      <c r="E635" s="19" t="n"/>
      <c r="F635" s="20" t="n"/>
      <c r="G635" s="17" t="n"/>
      <c r="H635" s="21">
        <f>IF(OR($B635="",$E635=""),"",IF($B635&lt;&gt;$B634,$E635,IF($G634="Yes",$E635,N($H634)+$E635)))</f>
        <v/>
      </c>
      <c r="I635" s="22">
        <f>IF($B635="","",IF($B635&lt;&gt;$B634,"",IF($G634="Yes",IF($D634="","",$D634),$I634)))</f>
        <v/>
      </c>
      <c r="J635" s="22">
        <f>IF(OR($G635&lt;&gt;"Yes",$I635="",$D635=""),"",IF($D635-$I635&gt;0,$D635-$I635,""))</f>
        <v/>
      </c>
      <c r="K635" s="21">
        <f>IF($J635="","",$H635/$J635*100)</f>
        <v/>
      </c>
      <c r="L635" s="21">
        <f>IF($J635="","",$J635/$H635)</f>
        <v/>
      </c>
      <c r="M635" s="21">
        <f>IF($B635="","",IFERROR(SUMIFS($H$4:$H$1003,$B$4:$B$1003,$B635,$J$4:$J$1003,"&gt;0")/SUMIFS($J$4:$J$1003,$B$4:$B$1003,$B635)*100,""))</f>
        <v/>
      </c>
      <c r="N635" s="23">
        <f>IF(OR($K635="",$M635=""),"",$K635/$M635-1)</f>
        <v/>
      </c>
      <c r="O635" s="24">
        <f>IF($N635="","",IF($N635&gt;0.3,"Very high",IF($N635&gt;0.2,"High","")))</f>
        <v/>
      </c>
    </row>
    <row r="636">
      <c r="A636" s="16" t="n"/>
      <c r="B636" s="17" t="n"/>
      <c r="C636" s="17" t="n"/>
      <c r="D636" s="18" t="n"/>
      <c r="E636" s="19" t="n"/>
      <c r="F636" s="20" t="n"/>
      <c r="G636" s="17" t="n"/>
      <c r="H636" s="21">
        <f>IF(OR($B636="",$E636=""),"",IF($B636&lt;&gt;$B635,$E636,IF($G635="Yes",$E636,N($H635)+$E636)))</f>
        <v/>
      </c>
      <c r="I636" s="22">
        <f>IF($B636="","",IF($B636&lt;&gt;$B635,"",IF($G635="Yes",IF($D635="","",$D635),$I635)))</f>
        <v/>
      </c>
      <c r="J636" s="22">
        <f>IF(OR($G636&lt;&gt;"Yes",$I636="",$D636=""),"",IF($D636-$I636&gt;0,$D636-$I636,""))</f>
        <v/>
      </c>
      <c r="K636" s="21">
        <f>IF($J636="","",$H636/$J636*100)</f>
        <v/>
      </c>
      <c r="L636" s="21">
        <f>IF($J636="","",$J636/$H636)</f>
        <v/>
      </c>
      <c r="M636" s="21">
        <f>IF($B636="","",IFERROR(SUMIFS($H$4:$H$1003,$B$4:$B$1003,$B636,$J$4:$J$1003,"&gt;0")/SUMIFS($J$4:$J$1003,$B$4:$B$1003,$B636)*100,""))</f>
        <v/>
      </c>
      <c r="N636" s="23">
        <f>IF(OR($K636="",$M636=""),"",$K636/$M636-1)</f>
        <v/>
      </c>
      <c r="O636" s="24">
        <f>IF($N636="","",IF($N636&gt;0.3,"Very high",IF($N636&gt;0.2,"High","")))</f>
        <v/>
      </c>
    </row>
    <row r="637">
      <c r="A637" s="16" t="n"/>
      <c r="B637" s="17" t="n"/>
      <c r="C637" s="17" t="n"/>
      <c r="D637" s="18" t="n"/>
      <c r="E637" s="19" t="n"/>
      <c r="F637" s="20" t="n"/>
      <c r="G637" s="17" t="n"/>
      <c r="H637" s="21">
        <f>IF(OR($B637="",$E637=""),"",IF($B637&lt;&gt;$B636,$E637,IF($G636="Yes",$E637,N($H636)+$E637)))</f>
        <v/>
      </c>
      <c r="I637" s="22">
        <f>IF($B637="","",IF($B637&lt;&gt;$B636,"",IF($G636="Yes",IF($D636="","",$D636),$I636)))</f>
        <v/>
      </c>
      <c r="J637" s="22">
        <f>IF(OR($G637&lt;&gt;"Yes",$I637="",$D637=""),"",IF($D637-$I637&gt;0,$D637-$I637,""))</f>
        <v/>
      </c>
      <c r="K637" s="21">
        <f>IF($J637="","",$H637/$J637*100)</f>
        <v/>
      </c>
      <c r="L637" s="21">
        <f>IF($J637="","",$J637/$H637)</f>
        <v/>
      </c>
      <c r="M637" s="21">
        <f>IF($B637="","",IFERROR(SUMIFS($H$4:$H$1003,$B$4:$B$1003,$B637,$J$4:$J$1003,"&gt;0")/SUMIFS($J$4:$J$1003,$B$4:$B$1003,$B637)*100,""))</f>
        <v/>
      </c>
      <c r="N637" s="23">
        <f>IF(OR($K637="",$M637=""),"",$K637/$M637-1)</f>
        <v/>
      </c>
      <c r="O637" s="24">
        <f>IF($N637="","",IF($N637&gt;0.3,"Very high",IF($N637&gt;0.2,"High","")))</f>
        <v/>
      </c>
    </row>
    <row r="638">
      <c r="A638" s="16" t="n"/>
      <c r="B638" s="17" t="n"/>
      <c r="C638" s="17" t="n"/>
      <c r="D638" s="18" t="n"/>
      <c r="E638" s="19" t="n"/>
      <c r="F638" s="20" t="n"/>
      <c r="G638" s="17" t="n"/>
      <c r="H638" s="21">
        <f>IF(OR($B638="",$E638=""),"",IF($B638&lt;&gt;$B637,$E638,IF($G637="Yes",$E638,N($H637)+$E638)))</f>
        <v/>
      </c>
      <c r="I638" s="22">
        <f>IF($B638="","",IF($B638&lt;&gt;$B637,"",IF($G637="Yes",IF($D637="","",$D637),$I637)))</f>
        <v/>
      </c>
      <c r="J638" s="22">
        <f>IF(OR($G638&lt;&gt;"Yes",$I638="",$D638=""),"",IF($D638-$I638&gt;0,$D638-$I638,""))</f>
        <v/>
      </c>
      <c r="K638" s="21">
        <f>IF($J638="","",$H638/$J638*100)</f>
        <v/>
      </c>
      <c r="L638" s="21">
        <f>IF($J638="","",$J638/$H638)</f>
        <v/>
      </c>
      <c r="M638" s="21">
        <f>IF($B638="","",IFERROR(SUMIFS($H$4:$H$1003,$B$4:$B$1003,$B638,$J$4:$J$1003,"&gt;0")/SUMIFS($J$4:$J$1003,$B$4:$B$1003,$B638)*100,""))</f>
        <v/>
      </c>
      <c r="N638" s="23">
        <f>IF(OR($K638="",$M638=""),"",$K638/$M638-1)</f>
        <v/>
      </c>
      <c r="O638" s="24">
        <f>IF($N638="","",IF($N638&gt;0.3,"Very high",IF($N638&gt;0.2,"High","")))</f>
        <v/>
      </c>
    </row>
    <row r="639">
      <c r="A639" s="16" t="n"/>
      <c r="B639" s="17" t="n"/>
      <c r="C639" s="17" t="n"/>
      <c r="D639" s="18" t="n"/>
      <c r="E639" s="19" t="n"/>
      <c r="F639" s="20" t="n"/>
      <c r="G639" s="17" t="n"/>
      <c r="H639" s="21">
        <f>IF(OR($B639="",$E639=""),"",IF($B639&lt;&gt;$B638,$E639,IF($G638="Yes",$E639,N($H638)+$E639)))</f>
        <v/>
      </c>
      <c r="I639" s="22">
        <f>IF($B639="","",IF($B639&lt;&gt;$B638,"",IF($G638="Yes",IF($D638="","",$D638),$I638)))</f>
        <v/>
      </c>
      <c r="J639" s="22">
        <f>IF(OR($G639&lt;&gt;"Yes",$I639="",$D639=""),"",IF($D639-$I639&gt;0,$D639-$I639,""))</f>
        <v/>
      </c>
      <c r="K639" s="21">
        <f>IF($J639="","",$H639/$J639*100)</f>
        <v/>
      </c>
      <c r="L639" s="21">
        <f>IF($J639="","",$J639/$H639)</f>
        <v/>
      </c>
      <c r="M639" s="21">
        <f>IF($B639="","",IFERROR(SUMIFS($H$4:$H$1003,$B$4:$B$1003,$B639,$J$4:$J$1003,"&gt;0")/SUMIFS($J$4:$J$1003,$B$4:$B$1003,$B639)*100,""))</f>
        <v/>
      </c>
      <c r="N639" s="23">
        <f>IF(OR($K639="",$M639=""),"",$K639/$M639-1)</f>
        <v/>
      </c>
      <c r="O639" s="24">
        <f>IF($N639="","",IF($N639&gt;0.3,"Very high",IF($N639&gt;0.2,"High","")))</f>
        <v/>
      </c>
    </row>
    <row r="640">
      <c r="A640" s="16" t="n"/>
      <c r="B640" s="17" t="n"/>
      <c r="C640" s="17" t="n"/>
      <c r="D640" s="18" t="n"/>
      <c r="E640" s="19" t="n"/>
      <c r="F640" s="20" t="n"/>
      <c r="G640" s="17" t="n"/>
      <c r="H640" s="21">
        <f>IF(OR($B640="",$E640=""),"",IF($B640&lt;&gt;$B639,$E640,IF($G639="Yes",$E640,N($H639)+$E640)))</f>
        <v/>
      </c>
      <c r="I640" s="22">
        <f>IF($B640="","",IF($B640&lt;&gt;$B639,"",IF($G639="Yes",IF($D639="","",$D639),$I639)))</f>
        <v/>
      </c>
      <c r="J640" s="22">
        <f>IF(OR($G640&lt;&gt;"Yes",$I640="",$D640=""),"",IF($D640-$I640&gt;0,$D640-$I640,""))</f>
        <v/>
      </c>
      <c r="K640" s="21">
        <f>IF($J640="","",$H640/$J640*100)</f>
        <v/>
      </c>
      <c r="L640" s="21">
        <f>IF($J640="","",$J640/$H640)</f>
        <v/>
      </c>
      <c r="M640" s="21">
        <f>IF($B640="","",IFERROR(SUMIFS($H$4:$H$1003,$B$4:$B$1003,$B640,$J$4:$J$1003,"&gt;0")/SUMIFS($J$4:$J$1003,$B$4:$B$1003,$B640)*100,""))</f>
        <v/>
      </c>
      <c r="N640" s="23">
        <f>IF(OR($K640="",$M640=""),"",$K640/$M640-1)</f>
        <v/>
      </c>
      <c r="O640" s="24">
        <f>IF($N640="","",IF($N640&gt;0.3,"Very high",IF($N640&gt;0.2,"High","")))</f>
        <v/>
      </c>
    </row>
    <row r="641">
      <c r="A641" s="16" t="n"/>
      <c r="B641" s="17" t="n"/>
      <c r="C641" s="17" t="n"/>
      <c r="D641" s="18" t="n"/>
      <c r="E641" s="19" t="n"/>
      <c r="F641" s="20" t="n"/>
      <c r="G641" s="17" t="n"/>
      <c r="H641" s="21">
        <f>IF(OR($B641="",$E641=""),"",IF($B641&lt;&gt;$B640,$E641,IF($G640="Yes",$E641,N($H640)+$E641)))</f>
        <v/>
      </c>
      <c r="I641" s="22">
        <f>IF($B641="","",IF($B641&lt;&gt;$B640,"",IF($G640="Yes",IF($D640="","",$D640),$I640)))</f>
        <v/>
      </c>
      <c r="J641" s="22">
        <f>IF(OR($G641&lt;&gt;"Yes",$I641="",$D641=""),"",IF($D641-$I641&gt;0,$D641-$I641,""))</f>
        <v/>
      </c>
      <c r="K641" s="21">
        <f>IF($J641="","",$H641/$J641*100)</f>
        <v/>
      </c>
      <c r="L641" s="21">
        <f>IF($J641="","",$J641/$H641)</f>
        <v/>
      </c>
      <c r="M641" s="21">
        <f>IF($B641="","",IFERROR(SUMIFS($H$4:$H$1003,$B$4:$B$1003,$B641,$J$4:$J$1003,"&gt;0")/SUMIFS($J$4:$J$1003,$B$4:$B$1003,$B641)*100,""))</f>
        <v/>
      </c>
      <c r="N641" s="23">
        <f>IF(OR($K641="",$M641=""),"",$K641/$M641-1)</f>
        <v/>
      </c>
      <c r="O641" s="24">
        <f>IF($N641="","",IF($N641&gt;0.3,"Very high",IF($N641&gt;0.2,"High","")))</f>
        <v/>
      </c>
    </row>
    <row r="642">
      <c r="A642" s="16" t="n"/>
      <c r="B642" s="17" t="n"/>
      <c r="C642" s="17" t="n"/>
      <c r="D642" s="18" t="n"/>
      <c r="E642" s="19" t="n"/>
      <c r="F642" s="20" t="n"/>
      <c r="G642" s="17" t="n"/>
      <c r="H642" s="21">
        <f>IF(OR($B642="",$E642=""),"",IF($B642&lt;&gt;$B641,$E642,IF($G641="Yes",$E642,N($H641)+$E642)))</f>
        <v/>
      </c>
      <c r="I642" s="22">
        <f>IF($B642="","",IF($B642&lt;&gt;$B641,"",IF($G641="Yes",IF($D641="","",$D641),$I641)))</f>
        <v/>
      </c>
      <c r="J642" s="22">
        <f>IF(OR($G642&lt;&gt;"Yes",$I642="",$D642=""),"",IF($D642-$I642&gt;0,$D642-$I642,""))</f>
        <v/>
      </c>
      <c r="K642" s="21">
        <f>IF($J642="","",$H642/$J642*100)</f>
        <v/>
      </c>
      <c r="L642" s="21">
        <f>IF($J642="","",$J642/$H642)</f>
        <v/>
      </c>
      <c r="M642" s="21">
        <f>IF($B642="","",IFERROR(SUMIFS($H$4:$H$1003,$B$4:$B$1003,$B642,$J$4:$J$1003,"&gt;0")/SUMIFS($J$4:$J$1003,$B$4:$B$1003,$B642)*100,""))</f>
        <v/>
      </c>
      <c r="N642" s="23">
        <f>IF(OR($K642="",$M642=""),"",$K642/$M642-1)</f>
        <v/>
      </c>
      <c r="O642" s="24">
        <f>IF($N642="","",IF($N642&gt;0.3,"Very high",IF($N642&gt;0.2,"High","")))</f>
        <v/>
      </c>
    </row>
    <row r="643">
      <c r="A643" s="16" t="n"/>
      <c r="B643" s="17" t="n"/>
      <c r="C643" s="17" t="n"/>
      <c r="D643" s="18" t="n"/>
      <c r="E643" s="19" t="n"/>
      <c r="F643" s="20" t="n"/>
      <c r="G643" s="17" t="n"/>
      <c r="H643" s="21">
        <f>IF(OR($B643="",$E643=""),"",IF($B643&lt;&gt;$B642,$E643,IF($G642="Yes",$E643,N($H642)+$E643)))</f>
        <v/>
      </c>
      <c r="I643" s="22">
        <f>IF($B643="","",IF($B643&lt;&gt;$B642,"",IF($G642="Yes",IF($D642="","",$D642),$I642)))</f>
        <v/>
      </c>
      <c r="J643" s="22">
        <f>IF(OR($G643&lt;&gt;"Yes",$I643="",$D643=""),"",IF($D643-$I643&gt;0,$D643-$I643,""))</f>
        <v/>
      </c>
      <c r="K643" s="21">
        <f>IF($J643="","",$H643/$J643*100)</f>
        <v/>
      </c>
      <c r="L643" s="21">
        <f>IF($J643="","",$J643/$H643)</f>
        <v/>
      </c>
      <c r="M643" s="21">
        <f>IF($B643="","",IFERROR(SUMIFS($H$4:$H$1003,$B$4:$B$1003,$B643,$J$4:$J$1003,"&gt;0")/SUMIFS($J$4:$J$1003,$B$4:$B$1003,$B643)*100,""))</f>
        <v/>
      </c>
      <c r="N643" s="23">
        <f>IF(OR($K643="",$M643=""),"",$K643/$M643-1)</f>
        <v/>
      </c>
      <c r="O643" s="24">
        <f>IF($N643="","",IF($N643&gt;0.3,"Very high",IF($N643&gt;0.2,"High","")))</f>
        <v/>
      </c>
    </row>
    <row r="644">
      <c r="A644" s="16" t="n"/>
      <c r="B644" s="17" t="n"/>
      <c r="C644" s="17" t="n"/>
      <c r="D644" s="18" t="n"/>
      <c r="E644" s="19" t="n"/>
      <c r="F644" s="20" t="n"/>
      <c r="G644" s="17" t="n"/>
      <c r="H644" s="21">
        <f>IF(OR($B644="",$E644=""),"",IF($B644&lt;&gt;$B643,$E644,IF($G643="Yes",$E644,N($H643)+$E644)))</f>
        <v/>
      </c>
      <c r="I644" s="22">
        <f>IF($B644="","",IF($B644&lt;&gt;$B643,"",IF($G643="Yes",IF($D643="","",$D643),$I643)))</f>
        <v/>
      </c>
      <c r="J644" s="22">
        <f>IF(OR($G644&lt;&gt;"Yes",$I644="",$D644=""),"",IF($D644-$I644&gt;0,$D644-$I644,""))</f>
        <v/>
      </c>
      <c r="K644" s="21">
        <f>IF($J644="","",$H644/$J644*100)</f>
        <v/>
      </c>
      <c r="L644" s="21">
        <f>IF($J644="","",$J644/$H644)</f>
        <v/>
      </c>
      <c r="M644" s="21">
        <f>IF($B644="","",IFERROR(SUMIFS($H$4:$H$1003,$B$4:$B$1003,$B644,$J$4:$J$1003,"&gt;0")/SUMIFS($J$4:$J$1003,$B$4:$B$1003,$B644)*100,""))</f>
        <v/>
      </c>
      <c r="N644" s="23">
        <f>IF(OR($K644="",$M644=""),"",$K644/$M644-1)</f>
        <v/>
      </c>
      <c r="O644" s="24">
        <f>IF($N644="","",IF($N644&gt;0.3,"Very high",IF($N644&gt;0.2,"High","")))</f>
        <v/>
      </c>
    </row>
    <row r="645">
      <c r="A645" s="16" t="n"/>
      <c r="B645" s="17" t="n"/>
      <c r="C645" s="17" t="n"/>
      <c r="D645" s="18" t="n"/>
      <c r="E645" s="19" t="n"/>
      <c r="F645" s="20" t="n"/>
      <c r="G645" s="17" t="n"/>
      <c r="H645" s="21">
        <f>IF(OR($B645="",$E645=""),"",IF($B645&lt;&gt;$B644,$E645,IF($G644="Yes",$E645,N($H644)+$E645)))</f>
        <v/>
      </c>
      <c r="I645" s="22">
        <f>IF($B645="","",IF($B645&lt;&gt;$B644,"",IF($G644="Yes",IF($D644="","",$D644),$I644)))</f>
        <v/>
      </c>
      <c r="J645" s="22">
        <f>IF(OR($G645&lt;&gt;"Yes",$I645="",$D645=""),"",IF($D645-$I645&gt;0,$D645-$I645,""))</f>
        <v/>
      </c>
      <c r="K645" s="21">
        <f>IF($J645="","",$H645/$J645*100)</f>
        <v/>
      </c>
      <c r="L645" s="21">
        <f>IF($J645="","",$J645/$H645)</f>
        <v/>
      </c>
      <c r="M645" s="21">
        <f>IF($B645="","",IFERROR(SUMIFS($H$4:$H$1003,$B$4:$B$1003,$B645,$J$4:$J$1003,"&gt;0")/SUMIFS($J$4:$J$1003,$B$4:$B$1003,$B645)*100,""))</f>
        <v/>
      </c>
      <c r="N645" s="23">
        <f>IF(OR($K645="",$M645=""),"",$K645/$M645-1)</f>
        <v/>
      </c>
      <c r="O645" s="24">
        <f>IF($N645="","",IF($N645&gt;0.3,"Very high",IF($N645&gt;0.2,"High","")))</f>
        <v/>
      </c>
    </row>
    <row r="646">
      <c r="A646" s="16" t="n"/>
      <c r="B646" s="17" t="n"/>
      <c r="C646" s="17" t="n"/>
      <c r="D646" s="18" t="n"/>
      <c r="E646" s="19" t="n"/>
      <c r="F646" s="20" t="n"/>
      <c r="G646" s="17" t="n"/>
      <c r="H646" s="21">
        <f>IF(OR($B646="",$E646=""),"",IF($B646&lt;&gt;$B645,$E646,IF($G645="Yes",$E646,N($H645)+$E646)))</f>
        <v/>
      </c>
      <c r="I646" s="22">
        <f>IF($B646="","",IF($B646&lt;&gt;$B645,"",IF($G645="Yes",IF($D645="","",$D645),$I645)))</f>
        <v/>
      </c>
      <c r="J646" s="22">
        <f>IF(OR($G646&lt;&gt;"Yes",$I646="",$D646=""),"",IF($D646-$I646&gt;0,$D646-$I646,""))</f>
        <v/>
      </c>
      <c r="K646" s="21">
        <f>IF($J646="","",$H646/$J646*100)</f>
        <v/>
      </c>
      <c r="L646" s="21">
        <f>IF($J646="","",$J646/$H646)</f>
        <v/>
      </c>
      <c r="M646" s="21">
        <f>IF($B646="","",IFERROR(SUMIFS($H$4:$H$1003,$B$4:$B$1003,$B646,$J$4:$J$1003,"&gt;0")/SUMIFS($J$4:$J$1003,$B$4:$B$1003,$B646)*100,""))</f>
        <v/>
      </c>
      <c r="N646" s="23">
        <f>IF(OR($K646="",$M646=""),"",$K646/$M646-1)</f>
        <v/>
      </c>
      <c r="O646" s="24">
        <f>IF($N646="","",IF($N646&gt;0.3,"Very high",IF($N646&gt;0.2,"High","")))</f>
        <v/>
      </c>
    </row>
    <row r="647">
      <c r="A647" s="16" t="n"/>
      <c r="B647" s="17" t="n"/>
      <c r="C647" s="17" t="n"/>
      <c r="D647" s="18" t="n"/>
      <c r="E647" s="19" t="n"/>
      <c r="F647" s="20" t="n"/>
      <c r="G647" s="17" t="n"/>
      <c r="H647" s="21">
        <f>IF(OR($B647="",$E647=""),"",IF($B647&lt;&gt;$B646,$E647,IF($G646="Yes",$E647,N($H646)+$E647)))</f>
        <v/>
      </c>
      <c r="I647" s="22">
        <f>IF($B647="","",IF($B647&lt;&gt;$B646,"",IF($G646="Yes",IF($D646="","",$D646),$I646)))</f>
        <v/>
      </c>
      <c r="J647" s="22">
        <f>IF(OR($G647&lt;&gt;"Yes",$I647="",$D647=""),"",IF($D647-$I647&gt;0,$D647-$I647,""))</f>
        <v/>
      </c>
      <c r="K647" s="21">
        <f>IF($J647="","",$H647/$J647*100)</f>
        <v/>
      </c>
      <c r="L647" s="21">
        <f>IF($J647="","",$J647/$H647)</f>
        <v/>
      </c>
      <c r="M647" s="21">
        <f>IF($B647="","",IFERROR(SUMIFS($H$4:$H$1003,$B$4:$B$1003,$B647,$J$4:$J$1003,"&gt;0")/SUMIFS($J$4:$J$1003,$B$4:$B$1003,$B647)*100,""))</f>
        <v/>
      </c>
      <c r="N647" s="23">
        <f>IF(OR($K647="",$M647=""),"",$K647/$M647-1)</f>
        <v/>
      </c>
      <c r="O647" s="24">
        <f>IF($N647="","",IF($N647&gt;0.3,"Very high",IF($N647&gt;0.2,"High","")))</f>
        <v/>
      </c>
    </row>
    <row r="648">
      <c r="A648" s="16" t="n"/>
      <c r="B648" s="17" t="n"/>
      <c r="C648" s="17" t="n"/>
      <c r="D648" s="18" t="n"/>
      <c r="E648" s="19" t="n"/>
      <c r="F648" s="20" t="n"/>
      <c r="G648" s="17" t="n"/>
      <c r="H648" s="21">
        <f>IF(OR($B648="",$E648=""),"",IF($B648&lt;&gt;$B647,$E648,IF($G647="Yes",$E648,N($H647)+$E648)))</f>
        <v/>
      </c>
      <c r="I648" s="22">
        <f>IF($B648="","",IF($B648&lt;&gt;$B647,"",IF($G647="Yes",IF($D647="","",$D647),$I647)))</f>
        <v/>
      </c>
      <c r="J648" s="22">
        <f>IF(OR($G648&lt;&gt;"Yes",$I648="",$D648=""),"",IF($D648-$I648&gt;0,$D648-$I648,""))</f>
        <v/>
      </c>
      <c r="K648" s="21">
        <f>IF($J648="","",$H648/$J648*100)</f>
        <v/>
      </c>
      <c r="L648" s="21">
        <f>IF($J648="","",$J648/$H648)</f>
        <v/>
      </c>
      <c r="M648" s="21">
        <f>IF($B648="","",IFERROR(SUMIFS($H$4:$H$1003,$B$4:$B$1003,$B648,$J$4:$J$1003,"&gt;0")/SUMIFS($J$4:$J$1003,$B$4:$B$1003,$B648)*100,""))</f>
        <v/>
      </c>
      <c r="N648" s="23">
        <f>IF(OR($K648="",$M648=""),"",$K648/$M648-1)</f>
        <v/>
      </c>
      <c r="O648" s="24">
        <f>IF($N648="","",IF($N648&gt;0.3,"Very high",IF($N648&gt;0.2,"High","")))</f>
        <v/>
      </c>
    </row>
    <row r="649">
      <c r="A649" s="16" t="n"/>
      <c r="B649" s="17" t="n"/>
      <c r="C649" s="17" t="n"/>
      <c r="D649" s="18" t="n"/>
      <c r="E649" s="19" t="n"/>
      <c r="F649" s="20" t="n"/>
      <c r="G649" s="17" t="n"/>
      <c r="H649" s="21">
        <f>IF(OR($B649="",$E649=""),"",IF($B649&lt;&gt;$B648,$E649,IF($G648="Yes",$E649,N($H648)+$E649)))</f>
        <v/>
      </c>
      <c r="I649" s="22">
        <f>IF($B649="","",IF($B649&lt;&gt;$B648,"",IF($G648="Yes",IF($D648="","",$D648),$I648)))</f>
        <v/>
      </c>
      <c r="J649" s="22">
        <f>IF(OR($G649&lt;&gt;"Yes",$I649="",$D649=""),"",IF($D649-$I649&gt;0,$D649-$I649,""))</f>
        <v/>
      </c>
      <c r="K649" s="21">
        <f>IF($J649="","",$H649/$J649*100)</f>
        <v/>
      </c>
      <c r="L649" s="21">
        <f>IF($J649="","",$J649/$H649)</f>
        <v/>
      </c>
      <c r="M649" s="21">
        <f>IF($B649="","",IFERROR(SUMIFS($H$4:$H$1003,$B$4:$B$1003,$B649,$J$4:$J$1003,"&gt;0")/SUMIFS($J$4:$J$1003,$B$4:$B$1003,$B649)*100,""))</f>
        <v/>
      </c>
      <c r="N649" s="23">
        <f>IF(OR($K649="",$M649=""),"",$K649/$M649-1)</f>
        <v/>
      </c>
      <c r="O649" s="24">
        <f>IF($N649="","",IF($N649&gt;0.3,"Very high",IF($N649&gt;0.2,"High","")))</f>
        <v/>
      </c>
    </row>
    <row r="650">
      <c r="A650" s="16" t="n"/>
      <c r="B650" s="17" t="n"/>
      <c r="C650" s="17" t="n"/>
      <c r="D650" s="18" t="n"/>
      <c r="E650" s="19" t="n"/>
      <c r="F650" s="20" t="n"/>
      <c r="G650" s="17" t="n"/>
      <c r="H650" s="21">
        <f>IF(OR($B650="",$E650=""),"",IF($B650&lt;&gt;$B649,$E650,IF($G649="Yes",$E650,N($H649)+$E650)))</f>
        <v/>
      </c>
      <c r="I650" s="22">
        <f>IF($B650="","",IF($B650&lt;&gt;$B649,"",IF($G649="Yes",IF($D649="","",$D649),$I649)))</f>
        <v/>
      </c>
      <c r="J650" s="22">
        <f>IF(OR($G650&lt;&gt;"Yes",$I650="",$D650=""),"",IF($D650-$I650&gt;0,$D650-$I650,""))</f>
        <v/>
      </c>
      <c r="K650" s="21">
        <f>IF($J650="","",$H650/$J650*100)</f>
        <v/>
      </c>
      <c r="L650" s="21">
        <f>IF($J650="","",$J650/$H650)</f>
        <v/>
      </c>
      <c r="M650" s="21">
        <f>IF($B650="","",IFERROR(SUMIFS($H$4:$H$1003,$B$4:$B$1003,$B650,$J$4:$J$1003,"&gt;0")/SUMIFS($J$4:$J$1003,$B$4:$B$1003,$B650)*100,""))</f>
        <v/>
      </c>
      <c r="N650" s="23">
        <f>IF(OR($K650="",$M650=""),"",$K650/$M650-1)</f>
        <v/>
      </c>
      <c r="O650" s="24">
        <f>IF($N650="","",IF($N650&gt;0.3,"Very high",IF($N650&gt;0.2,"High","")))</f>
        <v/>
      </c>
    </row>
    <row r="651">
      <c r="A651" s="16" t="n"/>
      <c r="B651" s="17" t="n"/>
      <c r="C651" s="17" t="n"/>
      <c r="D651" s="18" t="n"/>
      <c r="E651" s="19" t="n"/>
      <c r="F651" s="20" t="n"/>
      <c r="G651" s="17" t="n"/>
      <c r="H651" s="21">
        <f>IF(OR($B651="",$E651=""),"",IF($B651&lt;&gt;$B650,$E651,IF($G650="Yes",$E651,N($H650)+$E651)))</f>
        <v/>
      </c>
      <c r="I651" s="22">
        <f>IF($B651="","",IF($B651&lt;&gt;$B650,"",IF($G650="Yes",IF($D650="","",$D650),$I650)))</f>
        <v/>
      </c>
      <c r="J651" s="22">
        <f>IF(OR($G651&lt;&gt;"Yes",$I651="",$D651=""),"",IF($D651-$I651&gt;0,$D651-$I651,""))</f>
        <v/>
      </c>
      <c r="K651" s="21">
        <f>IF($J651="","",$H651/$J651*100)</f>
        <v/>
      </c>
      <c r="L651" s="21">
        <f>IF($J651="","",$J651/$H651)</f>
        <v/>
      </c>
      <c r="M651" s="21">
        <f>IF($B651="","",IFERROR(SUMIFS($H$4:$H$1003,$B$4:$B$1003,$B651,$J$4:$J$1003,"&gt;0")/SUMIFS($J$4:$J$1003,$B$4:$B$1003,$B651)*100,""))</f>
        <v/>
      </c>
      <c r="N651" s="23">
        <f>IF(OR($K651="",$M651=""),"",$K651/$M651-1)</f>
        <v/>
      </c>
      <c r="O651" s="24">
        <f>IF($N651="","",IF($N651&gt;0.3,"Very high",IF($N651&gt;0.2,"High","")))</f>
        <v/>
      </c>
    </row>
    <row r="652">
      <c r="A652" s="16" t="n"/>
      <c r="B652" s="17" t="n"/>
      <c r="C652" s="17" t="n"/>
      <c r="D652" s="18" t="n"/>
      <c r="E652" s="19" t="n"/>
      <c r="F652" s="20" t="n"/>
      <c r="G652" s="17" t="n"/>
      <c r="H652" s="21">
        <f>IF(OR($B652="",$E652=""),"",IF($B652&lt;&gt;$B651,$E652,IF($G651="Yes",$E652,N($H651)+$E652)))</f>
        <v/>
      </c>
      <c r="I652" s="22">
        <f>IF($B652="","",IF($B652&lt;&gt;$B651,"",IF($G651="Yes",IF($D651="","",$D651),$I651)))</f>
        <v/>
      </c>
      <c r="J652" s="22">
        <f>IF(OR($G652&lt;&gt;"Yes",$I652="",$D652=""),"",IF($D652-$I652&gt;0,$D652-$I652,""))</f>
        <v/>
      </c>
      <c r="K652" s="21">
        <f>IF($J652="","",$H652/$J652*100)</f>
        <v/>
      </c>
      <c r="L652" s="21">
        <f>IF($J652="","",$J652/$H652)</f>
        <v/>
      </c>
      <c r="M652" s="21">
        <f>IF($B652="","",IFERROR(SUMIFS($H$4:$H$1003,$B$4:$B$1003,$B652,$J$4:$J$1003,"&gt;0")/SUMIFS($J$4:$J$1003,$B$4:$B$1003,$B652)*100,""))</f>
        <v/>
      </c>
      <c r="N652" s="23">
        <f>IF(OR($K652="",$M652=""),"",$K652/$M652-1)</f>
        <v/>
      </c>
      <c r="O652" s="24">
        <f>IF($N652="","",IF($N652&gt;0.3,"Very high",IF($N652&gt;0.2,"High","")))</f>
        <v/>
      </c>
    </row>
    <row r="653">
      <c r="A653" s="16" t="n"/>
      <c r="B653" s="17" t="n"/>
      <c r="C653" s="17" t="n"/>
      <c r="D653" s="18" t="n"/>
      <c r="E653" s="19" t="n"/>
      <c r="F653" s="20" t="n"/>
      <c r="G653" s="17" t="n"/>
      <c r="H653" s="21">
        <f>IF(OR($B653="",$E653=""),"",IF($B653&lt;&gt;$B652,$E653,IF($G652="Yes",$E653,N($H652)+$E653)))</f>
        <v/>
      </c>
      <c r="I653" s="22">
        <f>IF($B653="","",IF($B653&lt;&gt;$B652,"",IF($G652="Yes",IF($D652="","",$D652),$I652)))</f>
        <v/>
      </c>
      <c r="J653" s="22">
        <f>IF(OR($G653&lt;&gt;"Yes",$I653="",$D653=""),"",IF($D653-$I653&gt;0,$D653-$I653,""))</f>
        <v/>
      </c>
      <c r="K653" s="21">
        <f>IF($J653="","",$H653/$J653*100)</f>
        <v/>
      </c>
      <c r="L653" s="21">
        <f>IF($J653="","",$J653/$H653)</f>
        <v/>
      </c>
      <c r="M653" s="21">
        <f>IF($B653="","",IFERROR(SUMIFS($H$4:$H$1003,$B$4:$B$1003,$B653,$J$4:$J$1003,"&gt;0")/SUMIFS($J$4:$J$1003,$B$4:$B$1003,$B653)*100,""))</f>
        <v/>
      </c>
      <c r="N653" s="23">
        <f>IF(OR($K653="",$M653=""),"",$K653/$M653-1)</f>
        <v/>
      </c>
      <c r="O653" s="24">
        <f>IF($N653="","",IF($N653&gt;0.3,"Very high",IF($N653&gt;0.2,"High","")))</f>
        <v/>
      </c>
    </row>
    <row r="654">
      <c r="A654" s="16" t="n"/>
      <c r="B654" s="17" t="n"/>
      <c r="C654" s="17" t="n"/>
      <c r="D654" s="18" t="n"/>
      <c r="E654" s="19" t="n"/>
      <c r="F654" s="20" t="n"/>
      <c r="G654" s="17" t="n"/>
      <c r="H654" s="21">
        <f>IF(OR($B654="",$E654=""),"",IF($B654&lt;&gt;$B653,$E654,IF($G653="Yes",$E654,N($H653)+$E654)))</f>
        <v/>
      </c>
      <c r="I654" s="22">
        <f>IF($B654="","",IF($B654&lt;&gt;$B653,"",IF($G653="Yes",IF($D653="","",$D653),$I653)))</f>
        <v/>
      </c>
      <c r="J654" s="22">
        <f>IF(OR($G654&lt;&gt;"Yes",$I654="",$D654=""),"",IF($D654-$I654&gt;0,$D654-$I654,""))</f>
        <v/>
      </c>
      <c r="K654" s="21">
        <f>IF($J654="","",$H654/$J654*100)</f>
        <v/>
      </c>
      <c r="L654" s="21">
        <f>IF($J654="","",$J654/$H654)</f>
        <v/>
      </c>
      <c r="M654" s="21">
        <f>IF($B654="","",IFERROR(SUMIFS($H$4:$H$1003,$B$4:$B$1003,$B654,$J$4:$J$1003,"&gt;0")/SUMIFS($J$4:$J$1003,$B$4:$B$1003,$B654)*100,""))</f>
        <v/>
      </c>
      <c r="N654" s="23">
        <f>IF(OR($K654="",$M654=""),"",$K654/$M654-1)</f>
        <v/>
      </c>
      <c r="O654" s="24">
        <f>IF($N654="","",IF($N654&gt;0.3,"Very high",IF($N654&gt;0.2,"High","")))</f>
        <v/>
      </c>
    </row>
    <row r="655">
      <c r="A655" s="16" t="n"/>
      <c r="B655" s="17" t="n"/>
      <c r="C655" s="17" t="n"/>
      <c r="D655" s="18" t="n"/>
      <c r="E655" s="19" t="n"/>
      <c r="F655" s="20" t="n"/>
      <c r="G655" s="17" t="n"/>
      <c r="H655" s="21">
        <f>IF(OR($B655="",$E655=""),"",IF($B655&lt;&gt;$B654,$E655,IF($G654="Yes",$E655,N($H654)+$E655)))</f>
        <v/>
      </c>
      <c r="I655" s="22">
        <f>IF($B655="","",IF($B655&lt;&gt;$B654,"",IF($G654="Yes",IF($D654="","",$D654),$I654)))</f>
        <v/>
      </c>
      <c r="J655" s="22">
        <f>IF(OR($G655&lt;&gt;"Yes",$I655="",$D655=""),"",IF($D655-$I655&gt;0,$D655-$I655,""))</f>
        <v/>
      </c>
      <c r="K655" s="21">
        <f>IF($J655="","",$H655/$J655*100)</f>
        <v/>
      </c>
      <c r="L655" s="21">
        <f>IF($J655="","",$J655/$H655)</f>
        <v/>
      </c>
      <c r="M655" s="21">
        <f>IF($B655="","",IFERROR(SUMIFS($H$4:$H$1003,$B$4:$B$1003,$B655,$J$4:$J$1003,"&gt;0")/SUMIFS($J$4:$J$1003,$B$4:$B$1003,$B655)*100,""))</f>
        <v/>
      </c>
      <c r="N655" s="23">
        <f>IF(OR($K655="",$M655=""),"",$K655/$M655-1)</f>
        <v/>
      </c>
      <c r="O655" s="24">
        <f>IF($N655="","",IF($N655&gt;0.3,"Very high",IF($N655&gt;0.2,"High","")))</f>
        <v/>
      </c>
    </row>
    <row r="656">
      <c r="A656" s="16" t="n"/>
      <c r="B656" s="17" t="n"/>
      <c r="C656" s="17" t="n"/>
      <c r="D656" s="18" t="n"/>
      <c r="E656" s="19" t="n"/>
      <c r="F656" s="20" t="n"/>
      <c r="G656" s="17" t="n"/>
      <c r="H656" s="21">
        <f>IF(OR($B656="",$E656=""),"",IF($B656&lt;&gt;$B655,$E656,IF($G655="Yes",$E656,N($H655)+$E656)))</f>
        <v/>
      </c>
      <c r="I656" s="22">
        <f>IF($B656="","",IF($B656&lt;&gt;$B655,"",IF($G655="Yes",IF($D655="","",$D655),$I655)))</f>
        <v/>
      </c>
      <c r="J656" s="22">
        <f>IF(OR($G656&lt;&gt;"Yes",$I656="",$D656=""),"",IF($D656-$I656&gt;0,$D656-$I656,""))</f>
        <v/>
      </c>
      <c r="K656" s="21">
        <f>IF($J656="","",$H656/$J656*100)</f>
        <v/>
      </c>
      <c r="L656" s="21">
        <f>IF($J656="","",$J656/$H656)</f>
        <v/>
      </c>
      <c r="M656" s="21">
        <f>IF($B656="","",IFERROR(SUMIFS($H$4:$H$1003,$B$4:$B$1003,$B656,$J$4:$J$1003,"&gt;0")/SUMIFS($J$4:$J$1003,$B$4:$B$1003,$B656)*100,""))</f>
        <v/>
      </c>
      <c r="N656" s="23">
        <f>IF(OR($K656="",$M656=""),"",$K656/$M656-1)</f>
        <v/>
      </c>
      <c r="O656" s="24">
        <f>IF($N656="","",IF($N656&gt;0.3,"Very high",IF($N656&gt;0.2,"High","")))</f>
        <v/>
      </c>
    </row>
    <row r="657">
      <c r="A657" s="16" t="n"/>
      <c r="B657" s="17" t="n"/>
      <c r="C657" s="17" t="n"/>
      <c r="D657" s="18" t="n"/>
      <c r="E657" s="19" t="n"/>
      <c r="F657" s="20" t="n"/>
      <c r="G657" s="17" t="n"/>
      <c r="H657" s="21">
        <f>IF(OR($B657="",$E657=""),"",IF($B657&lt;&gt;$B656,$E657,IF($G656="Yes",$E657,N($H656)+$E657)))</f>
        <v/>
      </c>
      <c r="I657" s="22">
        <f>IF($B657="","",IF($B657&lt;&gt;$B656,"",IF($G656="Yes",IF($D656="","",$D656),$I656)))</f>
        <v/>
      </c>
      <c r="J657" s="22">
        <f>IF(OR($G657&lt;&gt;"Yes",$I657="",$D657=""),"",IF($D657-$I657&gt;0,$D657-$I657,""))</f>
        <v/>
      </c>
      <c r="K657" s="21">
        <f>IF($J657="","",$H657/$J657*100)</f>
        <v/>
      </c>
      <c r="L657" s="21">
        <f>IF($J657="","",$J657/$H657)</f>
        <v/>
      </c>
      <c r="M657" s="21">
        <f>IF($B657="","",IFERROR(SUMIFS($H$4:$H$1003,$B$4:$B$1003,$B657,$J$4:$J$1003,"&gt;0")/SUMIFS($J$4:$J$1003,$B$4:$B$1003,$B657)*100,""))</f>
        <v/>
      </c>
      <c r="N657" s="23">
        <f>IF(OR($K657="",$M657=""),"",$K657/$M657-1)</f>
        <v/>
      </c>
      <c r="O657" s="24">
        <f>IF($N657="","",IF($N657&gt;0.3,"Very high",IF($N657&gt;0.2,"High","")))</f>
        <v/>
      </c>
    </row>
    <row r="658">
      <c r="A658" s="16" t="n"/>
      <c r="B658" s="17" t="n"/>
      <c r="C658" s="17" t="n"/>
      <c r="D658" s="18" t="n"/>
      <c r="E658" s="19" t="n"/>
      <c r="F658" s="20" t="n"/>
      <c r="G658" s="17" t="n"/>
      <c r="H658" s="21">
        <f>IF(OR($B658="",$E658=""),"",IF($B658&lt;&gt;$B657,$E658,IF($G657="Yes",$E658,N($H657)+$E658)))</f>
        <v/>
      </c>
      <c r="I658" s="22">
        <f>IF($B658="","",IF($B658&lt;&gt;$B657,"",IF($G657="Yes",IF($D657="","",$D657),$I657)))</f>
        <v/>
      </c>
      <c r="J658" s="22">
        <f>IF(OR($G658&lt;&gt;"Yes",$I658="",$D658=""),"",IF($D658-$I658&gt;0,$D658-$I658,""))</f>
        <v/>
      </c>
      <c r="K658" s="21">
        <f>IF($J658="","",$H658/$J658*100)</f>
        <v/>
      </c>
      <c r="L658" s="21">
        <f>IF($J658="","",$J658/$H658)</f>
        <v/>
      </c>
      <c r="M658" s="21">
        <f>IF($B658="","",IFERROR(SUMIFS($H$4:$H$1003,$B$4:$B$1003,$B658,$J$4:$J$1003,"&gt;0")/SUMIFS($J$4:$J$1003,$B$4:$B$1003,$B658)*100,""))</f>
        <v/>
      </c>
      <c r="N658" s="23">
        <f>IF(OR($K658="",$M658=""),"",$K658/$M658-1)</f>
        <v/>
      </c>
      <c r="O658" s="24">
        <f>IF($N658="","",IF($N658&gt;0.3,"Very high",IF($N658&gt;0.2,"High","")))</f>
        <v/>
      </c>
    </row>
    <row r="659">
      <c r="A659" s="16" t="n"/>
      <c r="B659" s="17" t="n"/>
      <c r="C659" s="17" t="n"/>
      <c r="D659" s="18" t="n"/>
      <c r="E659" s="19" t="n"/>
      <c r="F659" s="20" t="n"/>
      <c r="G659" s="17" t="n"/>
      <c r="H659" s="21">
        <f>IF(OR($B659="",$E659=""),"",IF($B659&lt;&gt;$B658,$E659,IF($G658="Yes",$E659,N($H658)+$E659)))</f>
        <v/>
      </c>
      <c r="I659" s="22">
        <f>IF($B659="","",IF($B659&lt;&gt;$B658,"",IF($G658="Yes",IF($D658="","",$D658),$I658)))</f>
        <v/>
      </c>
      <c r="J659" s="22">
        <f>IF(OR($G659&lt;&gt;"Yes",$I659="",$D659=""),"",IF($D659-$I659&gt;0,$D659-$I659,""))</f>
        <v/>
      </c>
      <c r="K659" s="21">
        <f>IF($J659="","",$H659/$J659*100)</f>
        <v/>
      </c>
      <c r="L659" s="21">
        <f>IF($J659="","",$J659/$H659)</f>
        <v/>
      </c>
      <c r="M659" s="21">
        <f>IF($B659="","",IFERROR(SUMIFS($H$4:$H$1003,$B$4:$B$1003,$B659,$J$4:$J$1003,"&gt;0")/SUMIFS($J$4:$J$1003,$B$4:$B$1003,$B659)*100,""))</f>
        <v/>
      </c>
      <c r="N659" s="23">
        <f>IF(OR($K659="",$M659=""),"",$K659/$M659-1)</f>
        <v/>
      </c>
      <c r="O659" s="24">
        <f>IF($N659="","",IF($N659&gt;0.3,"Very high",IF($N659&gt;0.2,"High","")))</f>
        <v/>
      </c>
    </row>
    <row r="660">
      <c r="A660" s="16" t="n"/>
      <c r="B660" s="17" t="n"/>
      <c r="C660" s="17" t="n"/>
      <c r="D660" s="18" t="n"/>
      <c r="E660" s="19" t="n"/>
      <c r="F660" s="20" t="n"/>
      <c r="G660" s="17" t="n"/>
      <c r="H660" s="21">
        <f>IF(OR($B660="",$E660=""),"",IF($B660&lt;&gt;$B659,$E660,IF($G659="Yes",$E660,N($H659)+$E660)))</f>
        <v/>
      </c>
      <c r="I660" s="22">
        <f>IF($B660="","",IF($B660&lt;&gt;$B659,"",IF($G659="Yes",IF($D659="","",$D659),$I659)))</f>
        <v/>
      </c>
      <c r="J660" s="22">
        <f>IF(OR($G660&lt;&gt;"Yes",$I660="",$D660=""),"",IF($D660-$I660&gt;0,$D660-$I660,""))</f>
        <v/>
      </c>
      <c r="K660" s="21">
        <f>IF($J660="","",$H660/$J660*100)</f>
        <v/>
      </c>
      <c r="L660" s="21">
        <f>IF($J660="","",$J660/$H660)</f>
        <v/>
      </c>
      <c r="M660" s="21">
        <f>IF($B660="","",IFERROR(SUMIFS($H$4:$H$1003,$B$4:$B$1003,$B660,$J$4:$J$1003,"&gt;0")/SUMIFS($J$4:$J$1003,$B$4:$B$1003,$B660)*100,""))</f>
        <v/>
      </c>
      <c r="N660" s="23">
        <f>IF(OR($K660="",$M660=""),"",$K660/$M660-1)</f>
        <v/>
      </c>
      <c r="O660" s="24">
        <f>IF($N660="","",IF($N660&gt;0.3,"Very high",IF($N660&gt;0.2,"High","")))</f>
        <v/>
      </c>
    </row>
    <row r="661">
      <c r="A661" s="16" t="n"/>
      <c r="B661" s="17" t="n"/>
      <c r="C661" s="17" t="n"/>
      <c r="D661" s="18" t="n"/>
      <c r="E661" s="19" t="n"/>
      <c r="F661" s="20" t="n"/>
      <c r="G661" s="17" t="n"/>
      <c r="H661" s="21">
        <f>IF(OR($B661="",$E661=""),"",IF($B661&lt;&gt;$B660,$E661,IF($G660="Yes",$E661,N($H660)+$E661)))</f>
        <v/>
      </c>
      <c r="I661" s="22">
        <f>IF($B661="","",IF($B661&lt;&gt;$B660,"",IF($G660="Yes",IF($D660="","",$D660),$I660)))</f>
        <v/>
      </c>
      <c r="J661" s="22">
        <f>IF(OR($G661&lt;&gt;"Yes",$I661="",$D661=""),"",IF($D661-$I661&gt;0,$D661-$I661,""))</f>
        <v/>
      </c>
      <c r="K661" s="21">
        <f>IF($J661="","",$H661/$J661*100)</f>
        <v/>
      </c>
      <c r="L661" s="21">
        <f>IF($J661="","",$J661/$H661)</f>
        <v/>
      </c>
      <c r="M661" s="21">
        <f>IF($B661="","",IFERROR(SUMIFS($H$4:$H$1003,$B$4:$B$1003,$B661,$J$4:$J$1003,"&gt;0")/SUMIFS($J$4:$J$1003,$B$4:$B$1003,$B661)*100,""))</f>
        <v/>
      </c>
      <c r="N661" s="23">
        <f>IF(OR($K661="",$M661=""),"",$K661/$M661-1)</f>
        <v/>
      </c>
      <c r="O661" s="24">
        <f>IF($N661="","",IF($N661&gt;0.3,"Very high",IF($N661&gt;0.2,"High","")))</f>
        <v/>
      </c>
    </row>
    <row r="662">
      <c r="A662" s="16" t="n"/>
      <c r="B662" s="17" t="n"/>
      <c r="C662" s="17" t="n"/>
      <c r="D662" s="18" t="n"/>
      <c r="E662" s="19" t="n"/>
      <c r="F662" s="20" t="n"/>
      <c r="G662" s="17" t="n"/>
      <c r="H662" s="21">
        <f>IF(OR($B662="",$E662=""),"",IF($B662&lt;&gt;$B661,$E662,IF($G661="Yes",$E662,N($H661)+$E662)))</f>
        <v/>
      </c>
      <c r="I662" s="22">
        <f>IF($B662="","",IF($B662&lt;&gt;$B661,"",IF($G661="Yes",IF($D661="","",$D661),$I661)))</f>
        <v/>
      </c>
      <c r="J662" s="22">
        <f>IF(OR($G662&lt;&gt;"Yes",$I662="",$D662=""),"",IF($D662-$I662&gt;0,$D662-$I662,""))</f>
        <v/>
      </c>
      <c r="K662" s="21">
        <f>IF($J662="","",$H662/$J662*100)</f>
        <v/>
      </c>
      <c r="L662" s="21">
        <f>IF($J662="","",$J662/$H662)</f>
        <v/>
      </c>
      <c r="M662" s="21">
        <f>IF($B662="","",IFERROR(SUMIFS($H$4:$H$1003,$B$4:$B$1003,$B662,$J$4:$J$1003,"&gt;0")/SUMIFS($J$4:$J$1003,$B$4:$B$1003,$B662)*100,""))</f>
        <v/>
      </c>
      <c r="N662" s="23">
        <f>IF(OR($K662="",$M662=""),"",$K662/$M662-1)</f>
        <v/>
      </c>
      <c r="O662" s="24">
        <f>IF($N662="","",IF($N662&gt;0.3,"Very high",IF($N662&gt;0.2,"High","")))</f>
        <v/>
      </c>
    </row>
    <row r="663">
      <c r="A663" s="16" t="n"/>
      <c r="B663" s="17" t="n"/>
      <c r="C663" s="17" t="n"/>
      <c r="D663" s="18" t="n"/>
      <c r="E663" s="19" t="n"/>
      <c r="F663" s="20" t="n"/>
      <c r="G663" s="17" t="n"/>
      <c r="H663" s="21">
        <f>IF(OR($B663="",$E663=""),"",IF($B663&lt;&gt;$B662,$E663,IF($G662="Yes",$E663,N($H662)+$E663)))</f>
        <v/>
      </c>
      <c r="I663" s="22">
        <f>IF($B663="","",IF($B663&lt;&gt;$B662,"",IF($G662="Yes",IF($D662="","",$D662),$I662)))</f>
        <v/>
      </c>
      <c r="J663" s="22">
        <f>IF(OR($G663&lt;&gt;"Yes",$I663="",$D663=""),"",IF($D663-$I663&gt;0,$D663-$I663,""))</f>
        <v/>
      </c>
      <c r="K663" s="21">
        <f>IF($J663="","",$H663/$J663*100)</f>
        <v/>
      </c>
      <c r="L663" s="21">
        <f>IF($J663="","",$J663/$H663)</f>
        <v/>
      </c>
      <c r="M663" s="21">
        <f>IF($B663="","",IFERROR(SUMIFS($H$4:$H$1003,$B$4:$B$1003,$B663,$J$4:$J$1003,"&gt;0")/SUMIFS($J$4:$J$1003,$B$4:$B$1003,$B663)*100,""))</f>
        <v/>
      </c>
      <c r="N663" s="23">
        <f>IF(OR($K663="",$M663=""),"",$K663/$M663-1)</f>
        <v/>
      </c>
      <c r="O663" s="24">
        <f>IF($N663="","",IF($N663&gt;0.3,"Very high",IF($N663&gt;0.2,"High","")))</f>
        <v/>
      </c>
    </row>
    <row r="664">
      <c r="A664" s="16" t="n"/>
      <c r="B664" s="17" t="n"/>
      <c r="C664" s="17" t="n"/>
      <c r="D664" s="18" t="n"/>
      <c r="E664" s="19" t="n"/>
      <c r="F664" s="20" t="n"/>
      <c r="G664" s="17" t="n"/>
      <c r="H664" s="21">
        <f>IF(OR($B664="",$E664=""),"",IF($B664&lt;&gt;$B663,$E664,IF($G663="Yes",$E664,N($H663)+$E664)))</f>
        <v/>
      </c>
      <c r="I664" s="22">
        <f>IF($B664="","",IF($B664&lt;&gt;$B663,"",IF($G663="Yes",IF($D663="","",$D663),$I663)))</f>
        <v/>
      </c>
      <c r="J664" s="22">
        <f>IF(OR($G664&lt;&gt;"Yes",$I664="",$D664=""),"",IF($D664-$I664&gt;0,$D664-$I664,""))</f>
        <v/>
      </c>
      <c r="K664" s="21">
        <f>IF($J664="","",$H664/$J664*100)</f>
        <v/>
      </c>
      <c r="L664" s="21">
        <f>IF($J664="","",$J664/$H664)</f>
        <v/>
      </c>
      <c r="M664" s="21">
        <f>IF($B664="","",IFERROR(SUMIFS($H$4:$H$1003,$B$4:$B$1003,$B664,$J$4:$J$1003,"&gt;0")/SUMIFS($J$4:$J$1003,$B$4:$B$1003,$B664)*100,""))</f>
        <v/>
      </c>
      <c r="N664" s="23">
        <f>IF(OR($K664="",$M664=""),"",$K664/$M664-1)</f>
        <v/>
      </c>
      <c r="O664" s="24">
        <f>IF($N664="","",IF($N664&gt;0.3,"Very high",IF($N664&gt;0.2,"High","")))</f>
        <v/>
      </c>
    </row>
    <row r="665">
      <c r="A665" s="16" t="n"/>
      <c r="B665" s="17" t="n"/>
      <c r="C665" s="17" t="n"/>
      <c r="D665" s="18" t="n"/>
      <c r="E665" s="19" t="n"/>
      <c r="F665" s="20" t="n"/>
      <c r="G665" s="17" t="n"/>
      <c r="H665" s="21">
        <f>IF(OR($B665="",$E665=""),"",IF($B665&lt;&gt;$B664,$E665,IF($G664="Yes",$E665,N($H664)+$E665)))</f>
        <v/>
      </c>
      <c r="I665" s="22">
        <f>IF($B665="","",IF($B665&lt;&gt;$B664,"",IF($G664="Yes",IF($D664="","",$D664),$I664)))</f>
        <v/>
      </c>
      <c r="J665" s="22">
        <f>IF(OR($G665&lt;&gt;"Yes",$I665="",$D665=""),"",IF($D665-$I665&gt;0,$D665-$I665,""))</f>
        <v/>
      </c>
      <c r="K665" s="21">
        <f>IF($J665="","",$H665/$J665*100)</f>
        <v/>
      </c>
      <c r="L665" s="21">
        <f>IF($J665="","",$J665/$H665)</f>
        <v/>
      </c>
      <c r="M665" s="21">
        <f>IF($B665="","",IFERROR(SUMIFS($H$4:$H$1003,$B$4:$B$1003,$B665,$J$4:$J$1003,"&gt;0")/SUMIFS($J$4:$J$1003,$B$4:$B$1003,$B665)*100,""))</f>
        <v/>
      </c>
      <c r="N665" s="23">
        <f>IF(OR($K665="",$M665=""),"",$K665/$M665-1)</f>
        <v/>
      </c>
      <c r="O665" s="24">
        <f>IF($N665="","",IF($N665&gt;0.3,"Very high",IF($N665&gt;0.2,"High","")))</f>
        <v/>
      </c>
    </row>
    <row r="666">
      <c r="A666" s="16" t="n"/>
      <c r="B666" s="17" t="n"/>
      <c r="C666" s="17" t="n"/>
      <c r="D666" s="18" t="n"/>
      <c r="E666" s="19" t="n"/>
      <c r="F666" s="20" t="n"/>
      <c r="G666" s="17" t="n"/>
      <c r="H666" s="21">
        <f>IF(OR($B666="",$E666=""),"",IF($B666&lt;&gt;$B665,$E666,IF($G665="Yes",$E666,N($H665)+$E666)))</f>
        <v/>
      </c>
      <c r="I666" s="22">
        <f>IF($B666="","",IF($B666&lt;&gt;$B665,"",IF($G665="Yes",IF($D665="","",$D665),$I665)))</f>
        <v/>
      </c>
      <c r="J666" s="22">
        <f>IF(OR($G666&lt;&gt;"Yes",$I666="",$D666=""),"",IF($D666-$I666&gt;0,$D666-$I666,""))</f>
        <v/>
      </c>
      <c r="K666" s="21">
        <f>IF($J666="","",$H666/$J666*100)</f>
        <v/>
      </c>
      <c r="L666" s="21">
        <f>IF($J666="","",$J666/$H666)</f>
        <v/>
      </c>
      <c r="M666" s="21">
        <f>IF($B666="","",IFERROR(SUMIFS($H$4:$H$1003,$B$4:$B$1003,$B666,$J$4:$J$1003,"&gt;0")/SUMIFS($J$4:$J$1003,$B$4:$B$1003,$B666)*100,""))</f>
        <v/>
      </c>
      <c r="N666" s="23">
        <f>IF(OR($K666="",$M666=""),"",$K666/$M666-1)</f>
        <v/>
      </c>
      <c r="O666" s="24">
        <f>IF($N666="","",IF($N666&gt;0.3,"Very high",IF($N666&gt;0.2,"High","")))</f>
        <v/>
      </c>
    </row>
    <row r="667">
      <c r="A667" s="16" t="n"/>
      <c r="B667" s="17" t="n"/>
      <c r="C667" s="17" t="n"/>
      <c r="D667" s="18" t="n"/>
      <c r="E667" s="19" t="n"/>
      <c r="F667" s="20" t="n"/>
      <c r="G667" s="17" t="n"/>
      <c r="H667" s="21">
        <f>IF(OR($B667="",$E667=""),"",IF($B667&lt;&gt;$B666,$E667,IF($G666="Yes",$E667,N($H666)+$E667)))</f>
        <v/>
      </c>
      <c r="I667" s="22">
        <f>IF($B667="","",IF($B667&lt;&gt;$B666,"",IF($G666="Yes",IF($D666="","",$D666),$I666)))</f>
        <v/>
      </c>
      <c r="J667" s="22">
        <f>IF(OR($G667&lt;&gt;"Yes",$I667="",$D667=""),"",IF($D667-$I667&gt;0,$D667-$I667,""))</f>
        <v/>
      </c>
      <c r="K667" s="21">
        <f>IF($J667="","",$H667/$J667*100)</f>
        <v/>
      </c>
      <c r="L667" s="21">
        <f>IF($J667="","",$J667/$H667)</f>
        <v/>
      </c>
      <c r="M667" s="21">
        <f>IF($B667="","",IFERROR(SUMIFS($H$4:$H$1003,$B$4:$B$1003,$B667,$J$4:$J$1003,"&gt;0")/SUMIFS($J$4:$J$1003,$B$4:$B$1003,$B667)*100,""))</f>
        <v/>
      </c>
      <c r="N667" s="23">
        <f>IF(OR($K667="",$M667=""),"",$K667/$M667-1)</f>
        <v/>
      </c>
      <c r="O667" s="24">
        <f>IF($N667="","",IF($N667&gt;0.3,"Very high",IF($N667&gt;0.2,"High","")))</f>
        <v/>
      </c>
    </row>
    <row r="668">
      <c r="A668" s="16" t="n"/>
      <c r="B668" s="17" t="n"/>
      <c r="C668" s="17" t="n"/>
      <c r="D668" s="18" t="n"/>
      <c r="E668" s="19" t="n"/>
      <c r="F668" s="20" t="n"/>
      <c r="G668" s="17" t="n"/>
      <c r="H668" s="21">
        <f>IF(OR($B668="",$E668=""),"",IF($B668&lt;&gt;$B667,$E668,IF($G667="Yes",$E668,N($H667)+$E668)))</f>
        <v/>
      </c>
      <c r="I668" s="22">
        <f>IF($B668="","",IF($B668&lt;&gt;$B667,"",IF($G667="Yes",IF($D667="","",$D667),$I667)))</f>
        <v/>
      </c>
      <c r="J668" s="22">
        <f>IF(OR($G668&lt;&gt;"Yes",$I668="",$D668=""),"",IF($D668-$I668&gt;0,$D668-$I668,""))</f>
        <v/>
      </c>
      <c r="K668" s="21">
        <f>IF($J668="","",$H668/$J668*100)</f>
        <v/>
      </c>
      <c r="L668" s="21">
        <f>IF($J668="","",$J668/$H668)</f>
        <v/>
      </c>
      <c r="M668" s="21">
        <f>IF($B668="","",IFERROR(SUMIFS($H$4:$H$1003,$B$4:$B$1003,$B668,$J$4:$J$1003,"&gt;0")/SUMIFS($J$4:$J$1003,$B$4:$B$1003,$B668)*100,""))</f>
        <v/>
      </c>
      <c r="N668" s="23">
        <f>IF(OR($K668="",$M668=""),"",$K668/$M668-1)</f>
        <v/>
      </c>
      <c r="O668" s="24">
        <f>IF($N668="","",IF($N668&gt;0.3,"Very high",IF($N668&gt;0.2,"High","")))</f>
        <v/>
      </c>
    </row>
    <row r="669">
      <c r="A669" s="16" t="n"/>
      <c r="B669" s="17" t="n"/>
      <c r="C669" s="17" t="n"/>
      <c r="D669" s="18" t="n"/>
      <c r="E669" s="19" t="n"/>
      <c r="F669" s="20" t="n"/>
      <c r="G669" s="17" t="n"/>
      <c r="H669" s="21">
        <f>IF(OR($B669="",$E669=""),"",IF($B669&lt;&gt;$B668,$E669,IF($G668="Yes",$E669,N($H668)+$E669)))</f>
        <v/>
      </c>
      <c r="I669" s="22">
        <f>IF($B669="","",IF($B669&lt;&gt;$B668,"",IF($G668="Yes",IF($D668="","",$D668),$I668)))</f>
        <v/>
      </c>
      <c r="J669" s="22">
        <f>IF(OR($G669&lt;&gt;"Yes",$I669="",$D669=""),"",IF($D669-$I669&gt;0,$D669-$I669,""))</f>
        <v/>
      </c>
      <c r="K669" s="21">
        <f>IF($J669="","",$H669/$J669*100)</f>
        <v/>
      </c>
      <c r="L669" s="21">
        <f>IF($J669="","",$J669/$H669)</f>
        <v/>
      </c>
      <c r="M669" s="21">
        <f>IF($B669="","",IFERROR(SUMIFS($H$4:$H$1003,$B$4:$B$1003,$B669,$J$4:$J$1003,"&gt;0")/SUMIFS($J$4:$J$1003,$B$4:$B$1003,$B669)*100,""))</f>
        <v/>
      </c>
      <c r="N669" s="23">
        <f>IF(OR($K669="",$M669=""),"",$K669/$M669-1)</f>
        <v/>
      </c>
      <c r="O669" s="24">
        <f>IF($N669="","",IF($N669&gt;0.3,"Very high",IF($N669&gt;0.2,"High","")))</f>
        <v/>
      </c>
    </row>
    <row r="670">
      <c r="A670" s="16" t="n"/>
      <c r="B670" s="17" t="n"/>
      <c r="C670" s="17" t="n"/>
      <c r="D670" s="18" t="n"/>
      <c r="E670" s="19" t="n"/>
      <c r="F670" s="20" t="n"/>
      <c r="G670" s="17" t="n"/>
      <c r="H670" s="21">
        <f>IF(OR($B670="",$E670=""),"",IF($B670&lt;&gt;$B669,$E670,IF($G669="Yes",$E670,N($H669)+$E670)))</f>
        <v/>
      </c>
      <c r="I670" s="22">
        <f>IF($B670="","",IF($B670&lt;&gt;$B669,"",IF($G669="Yes",IF($D669="","",$D669),$I669)))</f>
        <v/>
      </c>
      <c r="J670" s="22">
        <f>IF(OR($G670&lt;&gt;"Yes",$I670="",$D670=""),"",IF($D670-$I670&gt;0,$D670-$I670,""))</f>
        <v/>
      </c>
      <c r="K670" s="21">
        <f>IF($J670="","",$H670/$J670*100)</f>
        <v/>
      </c>
      <c r="L670" s="21">
        <f>IF($J670="","",$J670/$H670)</f>
        <v/>
      </c>
      <c r="M670" s="21">
        <f>IF($B670="","",IFERROR(SUMIFS($H$4:$H$1003,$B$4:$B$1003,$B670,$J$4:$J$1003,"&gt;0")/SUMIFS($J$4:$J$1003,$B$4:$B$1003,$B670)*100,""))</f>
        <v/>
      </c>
      <c r="N670" s="23">
        <f>IF(OR($K670="",$M670=""),"",$K670/$M670-1)</f>
        <v/>
      </c>
      <c r="O670" s="24">
        <f>IF($N670="","",IF($N670&gt;0.3,"Very high",IF($N670&gt;0.2,"High","")))</f>
        <v/>
      </c>
    </row>
    <row r="671">
      <c r="A671" s="16" t="n"/>
      <c r="B671" s="17" t="n"/>
      <c r="C671" s="17" t="n"/>
      <c r="D671" s="18" t="n"/>
      <c r="E671" s="19" t="n"/>
      <c r="F671" s="20" t="n"/>
      <c r="G671" s="17" t="n"/>
      <c r="H671" s="21">
        <f>IF(OR($B671="",$E671=""),"",IF($B671&lt;&gt;$B670,$E671,IF($G670="Yes",$E671,N($H670)+$E671)))</f>
        <v/>
      </c>
      <c r="I671" s="22">
        <f>IF($B671="","",IF($B671&lt;&gt;$B670,"",IF($G670="Yes",IF($D670="","",$D670),$I670)))</f>
        <v/>
      </c>
      <c r="J671" s="22">
        <f>IF(OR($G671&lt;&gt;"Yes",$I671="",$D671=""),"",IF($D671-$I671&gt;0,$D671-$I671,""))</f>
        <v/>
      </c>
      <c r="K671" s="21">
        <f>IF($J671="","",$H671/$J671*100)</f>
        <v/>
      </c>
      <c r="L671" s="21">
        <f>IF($J671="","",$J671/$H671)</f>
        <v/>
      </c>
      <c r="M671" s="21">
        <f>IF($B671="","",IFERROR(SUMIFS($H$4:$H$1003,$B$4:$B$1003,$B671,$J$4:$J$1003,"&gt;0")/SUMIFS($J$4:$J$1003,$B$4:$B$1003,$B671)*100,""))</f>
        <v/>
      </c>
      <c r="N671" s="23">
        <f>IF(OR($K671="",$M671=""),"",$K671/$M671-1)</f>
        <v/>
      </c>
      <c r="O671" s="24">
        <f>IF($N671="","",IF($N671&gt;0.3,"Very high",IF($N671&gt;0.2,"High","")))</f>
        <v/>
      </c>
    </row>
    <row r="672">
      <c r="A672" s="16" t="n"/>
      <c r="B672" s="17" t="n"/>
      <c r="C672" s="17" t="n"/>
      <c r="D672" s="18" t="n"/>
      <c r="E672" s="19" t="n"/>
      <c r="F672" s="20" t="n"/>
      <c r="G672" s="17" t="n"/>
      <c r="H672" s="21">
        <f>IF(OR($B672="",$E672=""),"",IF($B672&lt;&gt;$B671,$E672,IF($G671="Yes",$E672,N($H671)+$E672)))</f>
        <v/>
      </c>
      <c r="I672" s="22">
        <f>IF($B672="","",IF($B672&lt;&gt;$B671,"",IF($G671="Yes",IF($D671="","",$D671),$I671)))</f>
        <v/>
      </c>
      <c r="J672" s="22">
        <f>IF(OR($G672&lt;&gt;"Yes",$I672="",$D672=""),"",IF($D672-$I672&gt;0,$D672-$I672,""))</f>
        <v/>
      </c>
      <c r="K672" s="21">
        <f>IF($J672="","",$H672/$J672*100)</f>
        <v/>
      </c>
      <c r="L672" s="21">
        <f>IF($J672="","",$J672/$H672)</f>
        <v/>
      </c>
      <c r="M672" s="21">
        <f>IF($B672="","",IFERROR(SUMIFS($H$4:$H$1003,$B$4:$B$1003,$B672,$J$4:$J$1003,"&gt;0")/SUMIFS($J$4:$J$1003,$B$4:$B$1003,$B672)*100,""))</f>
        <v/>
      </c>
      <c r="N672" s="23">
        <f>IF(OR($K672="",$M672=""),"",$K672/$M672-1)</f>
        <v/>
      </c>
      <c r="O672" s="24">
        <f>IF($N672="","",IF($N672&gt;0.3,"Very high",IF($N672&gt;0.2,"High","")))</f>
        <v/>
      </c>
    </row>
    <row r="673">
      <c r="A673" s="16" t="n"/>
      <c r="B673" s="17" t="n"/>
      <c r="C673" s="17" t="n"/>
      <c r="D673" s="18" t="n"/>
      <c r="E673" s="19" t="n"/>
      <c r="F673" s="20" t="n"/>
      <c r="G673" s="17" t="n"/>
      <c r="H673" s="21">
        <f>IF(OR($B673="",$E673=""),"",IF($B673&lt;&gt;$B672,$E673,IF($G672="Yes",$E673,N($H672)+$E673)))</f>
        <v/>
      </c>
      <c r="I673" s="22">
        <f>IF($B673="","",IF($B673&lt;&gt;$B672,"",IF($G672="Yes",IF($D672="","",$D672),$I672)))</f>
        <v/>
      </c>
      <c r="J673" s="22">
        <f>IF(OR($G673&lt;&gt;"Yes",$I673="",$D673=""),"",IF($D673-$I673&gt;0,$D673-$I673,""))</f>
        <v/>
      </c>
      <c r="K673" s="21">
        <f>IF($J673="","",$H673/$J673*100)</f>
        <v/>
      </c>
      <c r="L673" s="21">
        <f>IF($J673="","",$J673/$H673)</f>
        <v/>
      </c>
      <c r="M673" s="21">
        <f>IF($B673="","",IFERROR(SUMIFS($H$4:$H$1003,$B$4:$B$1003,$B673,$J$4:$J$1003,"&gt;0")/SUMIFS($J$4:$J$1003,$B$4:$B$1003,$B673)*100,""))</f>
        <v/>
      </c>
      <c r="N673" s="23">
        <f>IF(OR($K673="",$M673=""),"",$K673/$M673-1)</f>
        <v/>
      </c>
      <c r="O673" s="24">
        <f>IF($N673="","",IF($N673&gt;0.3,"Very high",IF($N673&gt;0.2,"High","")))</f>
        <v/>
      </c>
    </row>
    <row r="674">
      <c r="A674" s="16" t="n"/>
      <c r="B674" s="17" t="n"/>
      <c r="C674" s="17" t="n"/>
      <c r="D674" s="18" t="n"/>
      <c r="E674" s="19" t="n"/>
      <c r="F674" s="20" t="n"/>
      <c r="G674" s="17" t="n"/>
      <c r="H674" s="21">
        <f>IF(OR($B674="",$E674=""),"",IF($B674&lt;&gt;$B673,$E674,IF($G673="Yes",$E674,N($H673)+$E674)))</f>
        <v/>
      </c>
      <c r="I674" s="22">
        <f>IF($B674="","",IF($B674&lt;&gt;$B673,"",IF($G673="Yes",IF($D673="","",$D673),$I673)))</f>
        <v/>
      </c>
      <c r="J674" s="22">
        <f>IF(OR($G674&lt;&gt;"Yes",$I674="",$D674=""),"",IF($D674-$I674&gt;0,$D674-$I674,""))</f>
        <v/>
      </c>
      <c r="K674" s="21">
        <f>IF($J674="","",$H674/$J674*100)</f>
        <v/>
      </c>
      <c r="L674" s="21">
        <f>IF($J674="","",$J674/$H674)</f>
        <v/>
      </c>
      <c r="M674" s="21">
        <f>IF($B674="","",IFERROR(SUMIFS($H$4:$H$1003,$B$4:$B$1003,$B674,$J$4:$J$1003,"&gt;0")/SUMIFS($J$4:$J$1003,$B$4:$B$1003,$B674)*100,""))</f>
        <v/>
      </c>
      <c r="N674" s="23">
        <f>IF(OR($K674="",$M674=""),"",$K674/$M674-1)</f>
        <v/>
      </c>
      <c r="O674" s="24">
        <f>IF($N674="","",IF($N674&gt;0.3,"Very high",IF($N674&gt;0.2,"High","")))</f>
        <v/>
      </c>
    </row>
    <row r="675">
      <c r="A675" s="16" t="n"/>
      <c r="B675" s="17" t="n"/>
      <c r="C675" s="17" t="n"/>
      <c r="D675" s="18" t="n"/>
      <c r="E675" s="19" t="n"/>
      <c r="F675" s="20" t="n"/>
      <c r="G675" s="17" t="n"/>
      <c r="H675" s="21">
        <f>IF(OR($B675="",$E675=""),"",IF($B675&lt;&gt;$B674,$E675,IF($G674="Yes",$E675,N($H674)+$E675)))</f>
        <v/>
      </c>
      <c r="I675" s="22">
        <f>IF($B675="","",IF($B675&lt;&gt;$B674,"",IF($G674="Yes",IF($D674="","",$D674),$I674)))</f>
        <v/>
      </c>
      <c r="J675" s="22">
        <f>IF(OR($G675&lt;&gt;"Yes",$I675="",$D675=""),"",IF($D675-$I675&gt;0,$D675-$I675,""))</f>
        <v/>
      </c>
      <c r="K675" s="21">
        <f>IF($J675="","",$H675/$J675*100)</f>
        <v/>
      </c>
      <c r="L675" s="21">
        <f>IF($J675="","",$J675/$H675)</f>
        <v/>
      </c>
      <c r="M675" s="21">
        <f>IF($B675="","",IFERROR(SUMIFS($H$4:$H$1003,$B$4:$B$1003,$B675,$J$4:$J$1003,"&gt;0")/SUMIFS($J$4:$J$1003,$B$4:$B$1003,$B675)*100,""))</f>
        <v/>
      </c>
      <c r="N675" s="23">
        <f>IF(OR($K675="",$M675=""),"",$K675/$M675-1)</f>
        <v/>
      </c>
      <c r="O675" s="24">
        <f>IF($N675="","",IF($N675&gt;0.3,"Very high",IF($N675&gt;0.2,"High","")))</f>
        <v/>
      </c>
    </row>
    <row r="676">
      <c r="A676" s="16" t="n"/>
      <c r="B676" s="17" t="n"/>
      <c r="C676" s="17" t="n"/>
      <c r="D676" s="18" t="n"/>
      <c r="E676" s="19" t="n"/>
      <c r="F676" s="20" t="n"/>
      <c r="G676" s="17" t="n"/>
      <c r="H676" s="21">
        <f>IF(OR($B676="",$E676=""),"",IF($B676&lt;&gt;$B675,$E676,IF($G675="Yes",$E676,N($H675)+$E676)))</f>
        <v/>
      </c>
      <c r="I676" s="22">
        <f>IF($B676="","",IF($B676&lt;&gt;$B675,"",IF($G675="Yes",IF($D675="","",$D675),$I675)))</f>
        <v/>
      </c>
      <c r="J676" s="22">
        <f>IF(OR($G676&lt;&gt;"Yes",$I676="",$D676=""),"",IF($D676-$I676&gt;0,$D676-$I676,""))</f>
        <v/>
      </c>
      <c r="K676" s="21">
        <f>IF($J676="","",$H676/$J676*100)</f>
        <v/>
      </c>
      <c r="L676" s="21">
        <f>IF($J676="","",$J676/$H676)</f>
        <v/>
      </c>
      <c r="M676" s="21">
        <f>IF($B676="","",IFERROR(SUMIFS($H$4:$H$1003,$B$4:$B$1003,$B676,$J$4:$J$1003,"&gt;0")/SUMIFS($J$4:$J$1003,$B$4:$B$1003,$B676)*100,""))</f>
        <v/>
      </c>
      <c r="N676" s="23">
        <f>IF(OR($K676="",$M676=""),"",$K676/$M676-1)</f>
        <v/>
      </c>
      <c r="O676" s="24">
        <f>IF($N676="","",IF($N676&gt;0.3,"Very high",IF($N676&gt;0.2,"High","")))</f>
        <v/>
      </c>
    </row>
    <row r="677">
      <c r="A677" s="16" t="n"/>
      <c r="B677" s="17" t="n"/>
      <c r="C677" s="17" t="n"/>
      <c r="D677" s="18" t="n"/>
      <c r="E677" s="19" t="n"/>
      <c r="F677" s="20" t="n"/>
      <c r="G677" s="17" t="n"/>
      <c r="H677" s="21">
        <f>IF(OR($B677="",$E677=""),"",IF($B677&lt;&gt;$B676,$E677,IF($G676="Yes",$E677,N($H676)+$E677)))</f>
        <v/>
      </c>
      <c r="I677" s="22">
        <f>IF($B677="","",IF($B677&lt;&gt;$B676,"",IF($G676="Yes",IF($D676="","",$D676),$I676)))</f>
        <v/>
      </c>
      <c r="J677" s="22">
        <f>IF(OR($G677&lt;&gt;"Yes",$I677="",$D677=""),"",IF($D677-$I677&gt;0,$D677-$I677,""))</f>
        <v/>
      </c>
      <c r="K677" s="21">
        <f>IF($J677="","",$H677/$J677*100)</f>
        <v/>
      </c>
      <c r="L677" s="21">
        <f>IF($J677="","",$J677/$H677)</f>
        <v/>
      </c>
      <c r="M677" s="21">
        <f>IF($B677="","",IFERROR(SUMIFS($H$4:$H$1003,$B$4:$B$1003,$B677,$J$4:$J$1003,"&gt;0")/SUMIFS($J$4:$J$1003,$B$4:$B$1003,$B677)*100,""))</f>
        <v/>
      </c>
      <c r="N677" s="23">
        <f>IF(OR($K677="",$M677=""),"",$K677/$M677-1)</f>
        <v/>
      </c>
      <c r="O677" s="24">
        <f>IF($N677="","",IF($N677&gt;0.3,"Very high",IF($N677&gt;0.2,"High","")))</f>
        <v/>
      </c>
    </row>
    <row r="678">
      <c r="A678" s="16" t="n"/>
      <c r="B678" s="17" t="n"/>
      <c r="C678" s="17" t="n"/>
      <c r="D678" s="18" t="n"/>
      <c r="E678" s="19" t="n"/>
      <c r="F678" s="20" t="n"/>
      <c r="G678" s="17" t="n"/>
      <c r="H678" s="21">
        <f>IF(OR($B678="",$E678=""),"",IF($B678&lt;&gt;$B677,$E678,IF($G677="Yes",$E678,N($H677)+$E678)))</f>
        <v/>
      </c>
      <c r="I678" s="22">
        <f>IF($B678="","",IF($B678&lt;&gt;$B677,"",IF($G677="Yes",IF($D677="","",$D677),$I677)))</f>
        <v/>
      </c>
      <c r="J678" s="22">
        <f>IF(OR($G678&lt;&gt;"Yes",$I678="",$D678=""),"",IF($D678-$I678&gt;0,$D678-$I678,""))</f>
        <v/>
      </c>
      <c r="K678" s="21">
        <f>IF($J678="","",$H678/$J678*100)</f>
        <v/>
      </c>
      <c r="L678" s="21">
        <f>IF($J678="","",$J678/$H678)</f>
        <v/>
      </c>
      <c r="M678" s="21">
        <f>IF($B678="","",IFERROR(SUMIFS($H$4:$H$1003,$B$4:$B$1003,$B678,$J$4:$J$1003,"&gt;0")/SUMIFS($J$4:$J$1003,$B$4:$B$1003,$B678)*100,""))</f>
        <v/>
      </c>
      <c r="N678" s="23">
        <f>IF(OR($K678="",$M678=""),"",$K678/$M678-1)</f>
        <v/>
      </c>
      <c r="O678" s="24">
        <f>IF($N678="","",IF($N678&gt;0.3,"Very high",IF($N678&gt;0.2,"High","")))</f>
        <v/>
      </c>
    </row>
    <row r="679">
      <c r="A679" s="16" t="n"/>
      <c r="B679" s="17" t="n"/>
      <c r="C679" s="17" t="n"/>
      <c r="D679" s="18" t="n"/>
      <c r="E679" s="19" t="n"/>
      <c r="F679" s="20" t="n"/>
      <c r="G679" s="17" t="n"/>
      <c r="H679" s="21">
        <f>IF(OR($B679="",$E679=""),"",IF($B679&lt;&gt;$B678,$E679,IF($G678="Yes",$E679,N($H678)+$E679)))</f>
        <v/>
      </c>
      <c r="I679" s="22">
        <f>IF($B679="","",IF($B679&lt;&gt;$B678,"",IF($G678="Yes",IF($D678="","",$D678),$I678)))</f>
        <v/>
      </c>
      <c r="J679" s="22">
        <f>IF(OR($G679&lt;&gt;"Yes",$I679="",$D679=""),"",IF($D679-$I679&gt;0,$D679-$I679,""))</f>
        <v/>
      </c>
      <c r="K679" s="21">
        <f>IF($J679="","",$H679/$J679*100)</f>
        <v/>
      </c>
      <c r="L679" s="21">
        <f>IF($J679="","",$J679/$H679)</f>
        <v/>
      </c>
      <c r="M679" s="21">
        <f>IF($B679="","",IFERROR(SUMIFS($H$4:$H$1003,$B$4:$B$1003,$B679,$J$4:$J$1003,"&gt;0")/SUMIFS($J$4:$J$1003,$B$4:$B$1003,$B679)*100,""))</f>
        <v/>
      </c>
      <c r="N679" s="23">
        <f>IF(OR($K679="",$M679=""),"",$K679/$M679-1)</f>
        <v/>
      </c>
      <c r="O679" s="24">
        <f>IF($N679="","",IF($N679&gt;0.3,"Very high",IF($N679&gt;0.2,"High","")))</f>
        <v/>
      </c>
    </row>
    <row r="680">
      <c r="A680" s="16" t="n"/>
      <c r="B680" s="17" t="n"/>
      <c r="C680" s="17" t="n"/>
      <c r="D680" s="18" t="n"/>
      <c r="E680" s="19" t="n"/>
      <c r="F680" s="20" t="n"/>
      <c r="G680" s="17" t="n"/>
      <c r="H680" s="21">
        <f>IF(OR($B680="",$E680=""),"",IF($B680&lt;&gt;$B679,$E680,IF($G679="Yes",$E680,N($H679)+$E680)))</f>
        <v/>
      </c>
      <c r="I680" s="22">
        <f>IF($B680="","",IF($B680&lt;&gt;$B679,"",IF($G679="Yes",IF($D679="","",$D679),$I679)))</f>
        <v/>
      </c>
      <c r="J680" s="22">
        <f>IF(OR($G680&lt;&gt;"Yes",$I680="",$D680=""),"",IF($D680-$I680&gt;0,$D680-$I680,""))</f>
        <v/>
      </c>
      <c r="K680" s="21">
        <f>IF($J680="","",$H680/$J680*100)</f>
        <v/>
      </c>
      <c r="L680" s="21">
        <f>IF($J680="","",$J680/$H680)</f>
        <v/>
      </c>
      <c r="M680" s="21">
        <f>IF($B680="","",IFERROR(SUMIFS($H$4:$H$1003,$B$4:$B$1003,$B680,$J$4:$J$1003,"&gt;0")/SUMIFS($J$4:$J$1003,$B$4:$B$1003,$B680)*100,""))</f>
        <v/>
      </c>
      <c r="N680" s="23">
        <f>IF(OR($K680="",$M680=""),"",$K680/$M680-1)</f>
        <v/>
      </c>
      <c r="O680" s="24">
        <f>IF($N680="","",IF($N680&gt;0.3,"Very high",IF($N680&gt;0.2,"High","")))</f>
        <v/>
      </c>
    </row>
    <row r="681">
      <c r="A681" s="16" t="n"/>
      <c r="B681" s="17" t="n"/>
      <c r="C681" s="17" t="n"/>
      <c r="D681" s="18" t="n"/>
      <c r="E681" s="19" t="n"/>
      <c r="F681" s="20" t="n"/>
      <c r="G681" s="17" t="n"/>
      <c r="H681" s="21">
        <f>IF(OR($B681="",$E681=""),"",IF($B681&lt;&gt;$B680,$E681,IF($G680="Yes",$E681,N($H680)+$E681)))</f>
        <v/>
      </c>
      <c r="I681" s="22">
        <f>IF($B681="","",IF($B681&lt;&gt;$B680,"",IF($G680="Yes",IF($D680="","",$D680),$I680)))</f>
        <v/>
      </c>
      <c r="J681" s="22">
        <f>IF(OR($G681&lt;&gt;"Yes",$I681="",$D681=""),"",IF($D681-$I681&gt;0,$D681-$I681,""))</f>
        <v/>
      </c>
      <c r="K681" s="21">
        <f>IF($J681="","",$H681/$J681*100)</f>
        <v/>
      </c>
      <c r="L681" s="21">
        <f>IF($J681="","",$J681/$H681)</f>
        <v/>
      </c>
      <c r="M681" s="21">
        <f>IF($B681="","",IFERROR(SUMIFS($H$4:$H$1003,$B$4:$B$1003,$B681,$J$4:$J$1003,"&gt;0")/SUMIFS($J$4:$J$1003,$B$4:$B$1003,$B681)*100,""))</f>
        <v/>
      </c>
      <c r="N681" s="23">
        <f>IF(OR($K681="",$M681=""),"",$K681/$M681-1)</f>
        <v/>
      </c>
      <c r="O681" s="24">
        <f>IF($N681="","",IF($N681&gt;0.3,"Very high",IF($N681&gt;0.2,"High","")))</f>
        <v/>
      </c>
    </row>
    <row r="682">
      <c r="A682" s="16" t="n"/>
      <c r="B682" s="17" t="n"/>
      <c r="C682" s="17" t="n"/>
      <c r="D682" s="18" t="n"/>
      <c r="E682" s="19" t="n"/>
      <c r="F682" s="20" t="n"/>
      <c r="G682" s="17" t="n"/>
      <c r="H682" s="21">
        <f>IF(OR($B682="",$E682=""),"",IF($B682&lt;&gt;$B681,$E682,IF($G681="Yes",$E682,N($H681)+$E682)))</f>
        <v/>
      </c>
      <c r="I682" s="22">
        <f>IF($B682="","",IF($B682&lt;&gt;$B681,"",IF($G681="Yes",IF($D681="","",$D681),$I681)))</f>
        <v/>
      </c>
      <c r="J682" s="22">
        <f>IF(OR($G682&lt;&gt;"Yes",$I682="",$D682=""),"",IF($D682-$I682&gt;0,$D682-$I682,""))</f>
        <v/>
      </c>
      <c r="K682" s="21">
        <f>IF($J682="","",$H682/$J682*100)</f>
        <v/>
      </c>
      <c r="L682" s="21">
        <f>IF($J682="","",$J682/$H682)</f>
        <v/>
      </c>
      <c r="M682" s="21">
        <f>IF($B682="","",IFERROR(SUMIFS($H$4:$H$1003,$B$4:$B$1003,$B682,$J$4:$J$1003,"&gt;0")/SUMIFS($J$4:$J$1003,$B$4:$B$1003,$B682)*100,""))</f>
        <v/>
      </c>
      <c r="N682" s="23">
        <f>IF(OR($K682="",$M682=""),"",$K682/$M682-1)</f>
        <v/>
      </c>
      <c r="O682" s="24">
        <f>IF($N682="","",IF($N682&gt;0.3,"Very high",IF($N682&gt;0.2,"High","")))</f>
        <v/>
      </c>
    </row>
    <row r="683">
      <c r="A683" s="16" t="n"/>
      <c r="B683" s="17" t="n"/>
      <c r="C683" s="17" t="n"/>
      <c r="D683" s="18" t="n"/>
      <c r="E683" s="19" t="n"/>
      <c r="F683" s="20" t="n"/>
      <c r="G683" s="17" t="n"/>
      <c r="H683" s="21">
        <f>IF(OR($B683="",$E683=""),"",IF($B683&lt;&gt;$B682,$E683,IF($G682="Yes",$E683,N($H682)+$E683)))</f>
        <v/>
      </c>
      <c r="I683" s="22">
        <f>IF($B683="","",IF($B683&lt;&gt;$B682,"",IF($G682="Yes",IF($D682="","",$D682),$I682)))</f>
        <v/>
      </c>
      <c r="J683" s="22">
        <f>IF(OR($G683&lt;&gt;"Yes",$I683="",$D683=""),"",IF($D683-$I683&gt;0,$D683-$I683,""))</f>
        <v/>
      </c>
      <c r="K683" s="21">
        <f>IF($J683="","",$H683/$J683*100)</f>
        <v/>
      </c>
      <c r="L683" s="21">
        <f>IF($J683="","",$J683/$H683)</f>
        <v/>
      </c>
      <c r="M683" s="21">
        <f>IF($B683="","",IFERROR(SUMIFS($H$4:$H$1003,$B$4:$B$1003,$B683,$J$4:$J$1003,"&gt;0")/SUMIFS($J$4:$J$1003,$B$4:$B$1003,$B683)*100,""))</f>
        <v/>
      </c>
      <c r="N683" s="23">
        <f>IF(OR($K683="",$M683=""),"",$K683/$M683-1)</f>
        <v/>
      </c>
      <c r="O683" s="24">
        <f>IF($N683="","",IF($N683&gt;0.3,"Very high",IF($N683&gt;0.2,"High","")))</f>
        <v/>
      </c>
    </row>
    <row r="684">
      <c r="A684" s="16" t="n"/>
      <c r="B684" s="17" t="n"/>
      <c r="C684" s="17" t="n"/>
      <c r="D684" s="18" t="n"/>
      <c r="E684" s="19" t="n"/>
      <c r="F684" s="20" t="n"/>
      <c r="G684" s="17" t="n"/>
      <c r="H684" s="21">
        <f>IF(OR($B684="",$E684=""),"",IF($B684&lt;&gt;$B683,$E684,IF($G683="Yes",$E684,N($H683)+$E684)))</f>
        <v/>
      </c>
      <c r="I684" s="22">
        <f>IF($B684="","",IF($B684&lt;&gt;$B683,"",IF($G683="Yes",IF($D683="","",$D683),$I683)))</f>
        <v/>
      </c>
      <c r="J684" s="22">
        <f>IF(OR($G684&lt;&gt;"Yes",$I684="",$D684=""),"",IF($D684-$I684&gt;0,$D684-$I684,""))</f>
        <v/>
      </c>
      <c r="K684" s="21">
        <f>IF($J684="","",$H684/$J684*100)</f>
        <v/>
      </c>
      <c r="L684" s="21">
        <f>IF($J684="","",$J684/$H684)</f>
        <v/>
      </c>
      <c r="M684" s="21">
        <f>IF($B684="","",IFERROR(SUMIFS($H$4:$H$1003,$B$4:$B$1003,$B684,$J$4:$J$1003,"&gt;0")/SUMIFS($J$4:$J$1003,$B$4:$B$1003,$B684)*100,""))</f>
        <v/>
      </c>
      <c r="N684" s="23">
        <f>IF(OR($K684="",$M684=""),"",$K684/$M684-1)</f>
        <v/>
      </c>
      <c r="O684" s="24">
        <f>IF($N684="","",IF($N684&gt;0.3,"Very high",IF($N684&gt;0.2,"High","")))</f>
        <v/>
      </c>
    </row>
    <row r="685">
      <c r="A685" s="16" t="n"/>
      <c r="B685" s="17" t="n"/>
      <c r="C685" s="17" t="n"/>
      <c r="D685" s="18" t="n"/>
      <c r="E685" s="19" t="n"/>
      <c r="F685" s="20" t="n"/>
      <c r="G685" s="17" t="n"/>
      <c r="H685" s="21">
        <f>IF(OR($B685="",$E685=""),"",IF($B685&lt;&gt;$B684,$E685,IF($G684="Yes",$E685,N($H684)+$E685)))</f>
        <v/>
      </c>
      <c r="I685" s="22">
        <f>IF($B685="","",IF($B685&lt;&gt;$B684,"",IF($G684="Yes",IF($D684="","",$D684),$I684)))</f>
        <v/>
      </c>
      <c r="J685" s="22">
        <f>IF(OR($G685&lt;&gt;"Yes",$I685="",$D685=""),"",IF($D685-$I685&gt;0,$D685-$I685,""))</f>
        <v/>
      </c>
      <c r="K685" s="21">
        <f>IF($J685="","",$H685/$J685*100)</f>
        <v/>
      </c>
      <c r="L685" s="21">
        <f>IF($J685="","",$J685/$H685)</f>
        <v/>
      </c>
      <c r="M685" s="21">
        <f>IF($B685="","",IFERROR(SUMIFS($H$4:$H$1003,$B$4:$B$1003,$B685,$J$4:$J$1003,"&gt;0")/SUMIFS($J$4:$J$1003,$B$4:$B$1003,$B685)*100,""))</f>
        <v/>
      </c>
      <c r="N685" s="23">
        <f>IF(OR($K685="",$M685=""),"",$K685/$M685-1)</f>
        <v/>
      </c>
      <c r="O685" s="24">
        <f>IF($N685="","",IF($N685&gt;0.3,"Very high",IF($N685&gt;0.2,"High","")))</f>
        <v/>
      </c>
    </row>
    <row r="686">
      <c r="A686" s="16" t="n"/>
      <c r="B686" s="17" t="n"/>
      <c r="C686" s="17" t="n"/>
      <c r="D686" s="18" t="n"/>
      <c r="E686" s="19" t="n"/>
      <c r="F686" s="20" t="n"/>
      <c r="G686" s="17" t="n"/>
      <c r="H686" s="21">
        <f>IF(OR($B686="",$E686=""),"",IF($B686&lt;&gt;$B685,$E686,IF($G685="Yes",$E686,N($H685)+$E686)))</f>
        <v/>
      </c>
      <c r="I686" s="22">
        <f>IF($B686="","",IF($B686&lt;&gt;$B685,"",IF($G685="Yes",IF($D685="","",$D685),$I685)))</f>
        <v/>
      </c>
      <c r="J686" s="22">
        <f>IF(OR($G686&lt;&gt;"Yes",$I686="",$D686=""),"",IF($D686-$I686&gt;0,$D686-$I686,""))</f>
        <v/>
      </c>
      <c r="K686" s="21">
        <f>IF($J686="","",$H686/$J686*100)</f>
        <v/>
      </c>
      <c r="L686" s="21">
        <f>IF($J686="","",$J686/$H686)</f>
        <v/>
      </c>
      <c r="M686" s="21">
        <f>IF($B686="","",IFERROR(SUMIFS($H$4:$H$1003,$B$4:$B$1003,$B686,$J$4:$J$1003,"&gt;0")/SUMIFS($J$4:$J$1003,$B$4:$B$1003,$B686)*100,""))</f>
        <v/>
      </c>
      <c r="N686" s="23">
        <f>IF(OR($K686="",$M686=""),"",$K686/$M686-1)</f>
        <v/>
      </c>
      <c r="O686" s="24">
        <f>IF($N686="","",IF($N686&gt;0.3,"Very high",IF($N686&gt;0.2,"High","")))</f>
        <v/>
      </c>
    </row>
    <row r="687">
      <c r="A687" s="16" t="n"/>
      <c r="B687" s="17" t="n"/>
      <c r="C687" s="17" t="n"/>
      <c r="D687" s="18" t="n"/>
      <c r="E687" s="19" t="n"/>
      <c r="F687" s="20" t="n"/>
      <c r="G687" s="17" t="n"/>
      <c r="H687" s="21">
        <f>IF(OR($B687="",$E687=""),"",IF($B687&lt;&gt;$B686,$E687,IF($G686="Yes",$E687,N($H686)+$E687)))</f>
        <v/>
      </c>
      <c r="I687" s="22">
        <f>IF($B687="","",IF($B687&lt;&gt;$B686,"",IF($G686="Yes",IF($D686="","",$D686),$I686)))</f>
        <v/>
      </c>
      <c r="J687" s="22">
        <f>IF(OR($G687&lt;&gt;"Yes",$I687="",$D687=""),"",IF($D687-$I687&gt;0,$D687-$I687,""))</f>
        <v/>
      </c>
      <c r="K687" s="21">
        <f>IF($J687="","",$H687/$J687*100)</f>
        <v/>
      </c>
      <c r="L687" s="21">
        <f>IF($J687="","",$J687/$H687)</f>
        <v/>
      </c>
      <c r="M687" s="21">
        <f>IF($B687="","",IFERROR(SUMIFS($H$4:$H$1003,$B$4:$B$1003,$B687,$J$4:$J$1003,"&gt;0")/SUMIFS($J$4:$J$1003,$B$4:$B$1003,$B687)*100,""))</f>
        <v/>
      </c>
      <c r="N687" s="23">
        <f>IF(OR($K687="",$M687=""),"",$K687/$M687-1)</f>
        <v/>
      </c>
      <c r="O687" s="24">
        <f>IF($N687="","",IF($N687&gt;0.3,"Very high",IF($N687&gt;0.2,"High","")))</f>
        <v/>
      </c>
    </row>
    <row r="688">
      <c r="A688" s="16" t="n"/>
      <c r="B688" s="17" t="n"/>
      <c r="C688" s="17" t="n"/>
      <c r="D688" s="18" t="n"/>
      <c r="E688" s="19" t="n"/>
      <c r="F688" s="20" t="n"/>
      <c r="G688" s="17" t="n"/>
      <c r="H688" s="21">
        <f>IF(OR($B688="",$E688=""),"",IF($B688&lt;&gt;$B687,$E688,IF($G687="Yes",$E688,N($H687)+$E688)))</f>
        <v/>
      </c>
      <c r="I688" s="22">
        <f>IF($B688="","",IF($B688&lt;&gt;$B687,"",IF($G687="Yes",IF($D687="","",$D687),$I687)))</f>
        <v/>
      </c>
      <c r="J688" s="22">
        <f>IF(OR($G688&lt;&gt;"Yes",$I688="",$D688=""),"",IF($D688-$I688&gt;0,$D688-$I688,""))</f>
        <v/>
      </c>
      <c r="K688" s="21">
        <f>IF($J688="","",$H688/$J688*100)</f>
        <v/>
      </c>
      <c r="L688" s="21">
        <f>IF($J688="","",$J688/$H688)</f>
        <v/>
      </c>
      <c r="M688" s="21">
        <f>IF($B688="","",IFERROR(SUMIFS($H$4:$H$1003,$B$4:$B$1003,$B688,$J$4:$J$1003,"&gt;0")/SUMIFS($J$4:$J$1003,$B$4:$B$1003,$B688)*100,""))</f>
        <v/>
      </c>
      <c r="N688" s="23">
        <f>IF(OR($K688="",$M688=""),"",$K688/$M688-1)</f>
        <v/>
      </c>
      <c r="O688" s="24">
        <f>IF($N688="","",IF($N688&gt;0.3,"Very high",IF($N688&gt;0.2,"High","")))</f>
        <v/>
      </c>
    </row>
    <row r="689">
      <c r="A689" s="16" t="n"/>
      <c r="B689" s="17" t="n"/>
      <c r="C689" s="17" t="n"/>
      <c r="D689" s="18" t="n"/>
      <c r="E689" s="19" t="n"/>
      <c r="F689" s="20" t="n"/>
      <c r="G689" s="17" t="n"/>
      <c r="H689" s="21">
        <f>IF(OR($B689="",$E689=""),"",IF($B689&lt;&gt;$B688,$E689,IF($G688="Yes",$E689,N($H688)+$E689)))</f>
        <v/>
      </c>
      <c r="I689" s="22">
        <f>IF($B689="","",IF($B689&lt;&gt;$B688,"",IF($G688="Yes",IF($D688="","",$D688),$I688)))</f>
        <v/>
      </c>
      <c r="J689" s="22">
        <f>IF(OR($G689&lt;&gt;"Yes",$I689="",$D689=""),"",IF($D689-$I689&gt;0,$D689-$I689,""))</f>
        <v/>
      </c>
      <c r="K689" s="21">
        <f>IF($J689="","",$H689/$J689*100)</f>
        <v/>
      </c>
      <c r="L689" s="21">
        <f>IF($J689="","",$J689/$H689)</f>
        <v/>
      </c>
      <c r="M689" s="21">
        <f>IF($B689="","",IFERROR(SUMIFS($H$4:$H$1003,$B$4:$B$1003,$B689,$J$4:$J$1003,"&gt;0")/SUMIFS($J$4:$J$1003,$B$4:$B$1003,$B689)*100,""))</f>
        <v/>
      </c>
      <c r="N689" s="23">
        <f>IF(OR($K689="",$M689=""),"",$K689/$M689-1)</f>
        <v/>
      </c>
      <c r="O689" s="24">
        <f>IF($N689="","",IF($N689&gt;0.3,"Very high",IF($N689&gt;0.2,"High","")))</f>
        <v/>
      </c>
    </row>
    <row r="690">
      <c r="A690" s="16" t="n"/>
      <c r="B690" s="17" t="n"/>
      <c r="C690" s="17" t="n"/>
      <c r="D690" s="18" t="n"/>
      <c r="E690" s="19" t="n"/>
      <c r="F690" s="20" t="n"/>
      <c r="G690" s="17" t="n"/>
      <c r="H690" s="21">
        <f>IF(OR($B690="",$E690=""),"",IF($B690&lt;&gt;$B689,$E690,IF($G689="Yes",$E690,N($H689)+$E690)))</f>
        <v/>
      </c>
      <c r="I690" s="22">
        <f>IF($B690="","",IF($B690&lt;&gt;$B689,"",IF($G689="Yes",IF($D689="","",$D689),$I689)))</f>
        <v/>
      </c>
      <c r="J690" s="22">
        <f>IF(OR($G690&lt;&gt;"Yes",$I690="",$D690=""),"",IF($D690-$I690&gt;0,$D690-$I690,""))</f>
        <v/>
      </c>
      <c r="K690" s="21">
        <f>IF($J690="","",$H690/$J690*100)</f>
        <v/>
      </c>
      <c r="L690" s="21">
        <f>IF($J690="","",$J690/$H690)</f>
        <v/>
      </c>
      <c r="M690" s="21">
        <f>IF($B690="","",IFERROR(SUMIFS($H$4:$H$1003,$B$4:$B$1003,$B690,$J$4:$J$1003,"&gt;0")/SUMIFS($J$4:$J$1003,$B$4:$B$1003,$B690)*100,""))</f>
        <v/>
      </c>
      <c r="N690" s="23">
        <f>IF(OR($K690="",$M690=""),"",$K690/$M690-1)</f>
        <v/>
      </c>
      <c r="O690" s="24">
        <f>IF($N690="","",IF($N690&gt;0.3,"Very high",IF($N690&gt;0.2,"High","")))</f>
        <v/>
      </c>
    </row>
    <row r="691">
      <c r="A691" s="16" t="n"/>
      <c r="B691" s="17" t="n"/>
      <c r="C691" s="17" t="n"/>
      <c r="D691" s="18" t="n"/>
      <c r="E691" s="19" t="n"/>
      <c r="F691" s="20" t="n"/>
      <c r="G691" s="17" t="n"/>
      <c r="H691" s="21">
        <f>IF(OR($B691="",$E691=""),"",IF($B691&lt;&gt;$B690,$E691,IF($G690="Yes",$E691,N($H690)+$E691)))</f>
        <v/>
      </c>
      <c r="I691" s="22">
        <f>IF($B691="","",IF($B691&lt;&gt;$B690,"",IF($G690="Yes",IF($D690="","",$D690),$I690)))</f>
        <v/>
      </c>
      <c r="J691" s="22">
        <f>IF(OR($G691&lt;&gt;"Yes",$I691="",$D691=""),"",IF($D691-$I691&gt;0,$D691-$I691,""))</f>
        <v/>
      </c>
      <c r="K691" s="21">
        <f>IF($J691="","",$H691/$J691*100)</f>
        <v/>
      </c>
      <c r="L691" s="21">
        <f>IF($J691="","",$J691/$H691)</f>
        <v/>
      </c>
      <c r="M691" s="21">
        <f>IF($B691="","",IFERROR(SUMIFS($H$4:$H$1003,$B$4:$B$1003,$B691,$J$4:$J$1003,"&gt;0")/SUMIFS($J$4:$J$1003,$B$4:$B$1003,$B691)*100,""))</f>
        <v/>
      </c>
      <c r="N691" s="23">
        <f>IF(OR($K691="",$M691=""),"",$K691/$M691-1)</f>
        <v/>
      </c>
      <c r="O691" s="24">
        <f>IF($N691="","",IF($N691&gt;0.3,"Very high",IF($N691&gt;0.2,"High","")))</f>
        <v/>
      </c>
    </row>
    <row r="692">
      <c r="A692" s="16" t="n"/>
      <c r="B692" s="17" t="n"/>
      <c r="C692" s="17" t="n"/>
      <c r="D692" s="18" t="n"/>
      <c r="E692" s="19" t="n"/>
      <c r="F692" s="20" t="n"/>
      <c r="G692" s="17" t="n"/>
      <c r="H692" s="21">
        <f>IF(OR($B692="",$E692=""),"",IF($B692&lt;&gt;$B691,$E692,IF($G691="Yes",$E692,N($H691)+$E692)))</f>
        <v/>
      </c>
      <c r="I692" s="22">
        <f>IF($B692="","",IF($B692&lt;&gt;$B691,"",IF($G691="Yes",IF($D691="","",$D691),$I691)))</f>
        <v/>
      </c>
      <c r="J692" s="22">
        <f>IF(OR($G692&lt;&gt;"Yes",$I692="",$D692=""),"",IF($D692-$I692&gt;0,$D692-$I692,""))</f>
        <v/>
      </c>
      <c r="K692" s="21">
        <f>IF($J692="","",$H692/$J692*100)</f>
        <v/>
      </c>
      <c r="L692" s="21">
        <f>IF($J692="","",$J692/$H692)</f>
        <v/>
      </c>
      <c r="M692" s="21">
        <f>IF($B692="","",IFERROR(SUMIFS($H$4:$H$1003,$B$4:$B$1003,$B692,$J$4:$J$1003,"&gt;0")/SUMIFS($J$4:$J$1003,$B$4:$B$1003,$B692)*100,""))</f>
        <v/>
      </c>
      <c r="N692" s="23">
        <f>IF(OR($K692="",$M692=""),"",$K692/$M692-1)</f>
        <v/>
      </c>
      <c r="O692" s="24">
        <f>IF($N692="","",IF($N692&gt;0.3,"Very high",IF($N692&gt;0.2,"High","")))</f>
        <v/>
      </c>
    </row>
    <row r="693">
      <c r="A693" s="16" t="n"/>
      <c r="B693" s="17" t="n"/>
      <c r="C693" s="17" t="n"/>
      <c r="D693" s="18" t="n"/>
      <c r="E693" s="19" t="n"/>
      <c r="F693" s="20" t="n"/>
      <c r="G693" s="17" t="n"/>
      <c r="H693" s="21">
        <f>IF(OR($B693="",$E693=""),"",IF($B693&lt;&gt;$B692,$E693,IF($G692="Yes",$E693,N($H692)+$E693)))</f>
        <v/>
      </c>
      <c r="I693" s="22">
        <f>IF($B693="","",IF($B693&lt;&gt;$B692,"",IF($G692="Yes",IF($D692="","",$D692),$I692)))</f>
        <v/>
      </c>
      <c r="J693" s="22">
        <f>IF(OR($G693&lt;&gt;"Yes",$I693="",$D693=""),"",IF($D693-$I693&gt;0,$D693-$I693,""))</f>
        <v/>
      </c>
      <c r="K693" s="21">
        <f>IF($J693="","",$H693/$J693*100)</f>
        <v/>
      </c>
      <c r="L693" s="21">
        <f>IF($J693="","",$J693/$H693)</f>
        <v/>
      </c>
      <c r="M693" s="21">
        <f>IF($B693="","",IFERROR(SUMIFS($H$4:$H$1003,$B$4:$B$1003,$B693,$J$4:$J$1003,"&gt;0")/SUMIFS($J$4:$J$1003,$B$4:$B$1003,$B693)*100,""))</f>
        <v/>
      </c>
      <c r="N693" s="23">
        <f>IF(OR($K693="",$M693=""),"",$K693/$M693-1)</f>
        <v/>
      </c>
      <c r="O693" s="24">
        <f>IF($N693="","",IF($N693&gt;0.3,"Very high",IF($N693&gt;0.2,"High","")))</f>
        <v/>
      </c>
    </row>
    <row r="694">
      <c r="A694" s="16" t="n"/>
      <c r="B694" s="17" t="n"/>
      <c r="C694" s="17" t="n"/>
      <c r="D694" s="18" t="n"/>
      <c r="E694" s="19" t="n"/>
      <c r="F694" s="20" t="n"/>
      <c r="G694" s="17" t="n"/>
      <c r="H694" s="21">
        <f>IF(OR($B694="",$E694=""),"",IF($B694&lt;&gt;$B693,$E694,IF($G693="Yes",$E694,N($H693)+$E694)))</f>
        <v/>
      </c>
      <c r="I694" s="22">
        <f>IF($B694="","",IF($B694&lt;&gt;$B693,"",IF($G693="Yes",IF($D693="","",$D693),$I693)))</f>
        <v/>
      </c>
      <c r="J694" s="22">
        <f>IF(OR($G694&lt;&gt;"Yes",$I694="",$D694=""),"",IF($D694-$I694&gt;0,$D694-$I694,""))</f>
        <v/>
      </c>
      <c r="K694" s="21">
        <f>IF($J694="","",$H694/$J694*100)</f>
        <v/>
      </c>
      <c r="L694" s="21">
        <f>IF($J694="","",$J694/$H694)</f>
        <v/>
      </c>
      <c r="M694" s="21">
        <f>IF($B694="","",IFERROR(SUMIFS($H$4:$H$1003,$B$4:$B$1003,$B694,$J$4:$J$1003,"&gt;0")/SUMIFS($J$4:$J$1003,$B$4:$B$1003,$B694)*100,""))</f>
        <v/>
      </c>
      <c r="N694" s="23">
        <f>IF(OR($K694="",$M694=""),"",$K694/$M694-1)</f>
        <v/>
      </c>
      <c r="O694" s="24">
        <f>IF($N694="","",IF($N694&gt;0.3,"Very high",IF($N694&gt;0.2,"High","")))</f>
        <v/>
      </c>
    </row>
    <row r="695">
      <c r="A695" s="16" t="n"/>
      <c r="B695" s="17" t="n"/>
      <c r="C695" s="17" t="n"/>
      <c r="D695" s="18" t="n"/>
      <c r="E695" s="19" t="n"/>
      <c r="F695" s="20" t="n"/>
      <c r="G695" s="17" t="n"/>
      <c r="H695" s="21">
        <f>IF(OR($B695="",$E695=""),"",IF($B695&lt;&gt;$B694,$E695,IF($G694="Yes",$E695,N($H694)+$E695)))</f>
        <v/>
      </c>
      <c r="I695" s="22">
        <f>IF($B695="","",IF($B695&lt;&gt;$B694,"",IF($G694="Yes",IF($D694="","",$D694),$I694)))</f>
        <v/>
      </c>
      <c r="J695" s="22">
        <f>IF(OR($G695&lt;&gt;"Yes",$I695="",$D695=""),"",IF($D695-$I695&gt;0,$D695-$I695,""))</f>
        <v/>
      </c>
      <c r="K695" s="21">
        <f>IF($J695="","",$H695/$J695*100)</f>
        <v/>
      </c>
      <c r="L695" s="21">
        <f>IF($J695="","",$J695/$H695)</f>
        <v/>
      </c>
      <c r="M695" s="21">
        <f>IF($B695="","",IFERROR(SUMIFS($H$4:$H$1003,$B$4:$B$1003,$B695,$J$4:$J$1003,"&gt;0")/SUMIFS($J$4:$J$1003,$B$4:$B$1003,$B695)*100,""))</f>
        <v/>
      </c>
      <c r="N695" s="23">
        <f>IF(OR($K695="",$M695=""),"",$K695/$M695-1)</f>
        <v/>
      </c>
      <c r="O695" s="24">
        <f>IF($N695="","",IF($N695&gt;0.3,"Very high",IF($N695&gt;0.2,"High","")))</f>
        <v/>
      </c>
    </row>
    <row r="696">
      <c r="A696" s="16" t="n"/>
      <c r="B696" s="17" t="n"/>
      <c r="C696" s="17" t="n"/>
      <c r="D696" s="18" t="n"/>
      <c r="E696" s="19" t="n"/>
      <c r="F696" s="20" t="n"/>
      <c r="G696" s="17" t="n"/>
      <c r="H696" s="21">
        <f>IF(OR($B696="",$E696=""),"",IF($B696&lt;&gt;$B695,$E696,IF($G695="Yes",$E696,N($H695)+$E696)))</f>
        <v/>
      </c>
      <c r="I696" s="22">
        <f>IF($B696="","",IF($B696&lt;&gt;$B695,"",IF($G695="Yes",IF($D695="","",$D695),$I695)))</f>
        <v/>
      </c>
      <c r="J696" s="22">
        <f>IF(OR($G696&lt;&gt;"Yes",$I696="",$D696=""),"",IF($D696-$I696&gt;0,$D696-$I696,""))</f>
        <v/>
      </c>
      <c r="K696" s="21">
        <f>IF($J696="","",$H696/$J696*100)</f>
        <v/>
      </c>
      <c r="L696" s="21">
        <f>IF($J696="","",$J696/$H696)</f>
        <v/>
      </c>
      <c r="M696" s="21">
        <f>IF($B696="","",IFERROR(SUMIFS($H$4:$H$1003,$B$4:$B$1003,$B696,$J$4:$J$1003,"&gt;0")/SUMIFS($J$4:$J$1003,$B$4:$B$1003,$B696)*100,""))</f>
        <v/>
      </c>
      <c r="N696" s="23">
        <f>IF(OR($K696="",$M696=""),"",$K696/$M696-1)</f>
        <v/>
      </c>
      <c r="O696" s="24">
        <f>IF($N696="","",IF($N696&gt;0.3,"Very high",IF($N696&gt;0.2,"High","")))</f>
        <v/>
      </c>
    </row>
    <row r="697">
      <c r="A697" s="16" t="n"/>
      <c r="B697" s="17" t="n"/>
      <c r="C697" s="17" t="n"/>
      <c r="D697" s="18" t="n"/>
      <c r="E697" s="19" t="n"/>
      <c r="F697" s="20" t="n"/>
      <c r="G697" s="17" t="n"/>
      <c r="H697" s="21">
        <f>IF(OR($B697="",$E697=""),"",IF($B697&lt;&gt;$B696,$E697,IF($G696="Yes",$E697,N($H696)+$E697)))</f>
        <v/>
      </c>
      <c r="I697" s="22">
        <f>IF($B697="","",IF($B697&lt;&gt;$B696,"",IF($G696="Yes",IF($D696="","",$D696),$I696)))</f>
        <v/>
      </c>
      <c r="J697" s="22">
        <f>IF(OR($G697&lt;&gt;"Yes",$I697="",$D697=""),"",IF($D697-$I697&gt;0,$D697-$I697,""))</f>
        <v/>
      </c>
      <c r="K697" s="21">
        <f>IF($J697="","",$H697/$J697*100)</f>
        <v/>
      </c>
      <c r="L697" s="21">
        <f>IF($J697="","",$J697/$H697)</f>
        <v/>
      </c>
      <c r="M697" s="21">
        <f>IF($B697="","",IFERROR(SUMIFS($H$4:$H$1003,$B$4:$B$1003,$B697,$J$4:$J$1003,"&gt;0")/SUMIFS($J$4:$J$1003,$B$4:$B$1003,$B697)*100,""))</f>
        <v/>
      </c>
      <c r="N697" s="23">
        <f>IF(OR($K697="",$M697=""),"",$K697/$M697-1)</f>
        <v/>
      </c>
      <c r="O697" s="24">
        <f>IF($N697="","",IF($N697&gt;0.3,"Very high",IF($N697&gt;0.2,"High","")))</f>
        <v/>
      </c>
    </row>
    <row r="698">
      <c r="A698" s="16" t="n"/>
      <c r="B698" s="17" t="n"/>
      <c r="C698" s="17" t="n"/>
      <c r="D698" s="18" t="n"/>
      <c r="E698" s="19" t="n"/>
      <c r="F698" s="20" t="n"/>
      <c r="G698" s="17" t="n"/>
      <c r="H698" s="21">
        <f>IF(OR($B698="",$E698=""),"",IF($B698&lt;&gt;$B697,$E698,IF($G697="Yes",$E698,N($H697)+$E698)))</f>
        <v/>
      </c>
      <c r="I698" s="22">
        <f>IF($B698="","",IF($B698&lt;&gt;$B697,"",IF($G697="Yes",IF($D697="","",$D697),$I697)))</f>
        <v/>
      </c>
      <c r="J698" s="22">
        <f>IF(OR($G698&lt;&gt;"Yes",$I698="",$D698=""),"",IF($D698-$I698&gt;0,$D698-$I698,""))</f>
        <v/>
      </c>
      <c r="K698" s="21">
        <f>IF($J698="","",$H698/$J698*100)</f>
        <v/>
      </c>
      <c r="L698" s="21">
        <f>IF($J698="","",$J698/$H698)</f>
        <v/>
      </c>
      <c r="M698" s="21">
        <f>IF($B698="","",IFERROR(SUMIFS($H$4:$H$1003,$B$4:$B$1003,$B698,$J$4:$J$1003,"&gt;0")/SUMIFS($J$4:$J$1003,$B$4:$B$1003,$B698)*100,""))</f>
        <v/>
      </c>
      <c r="N698" s="23">
        <f>IF(OR($K698="",$M698=""),"",$K698/$M698-1)</f>
        <v/>
      </c>
      <c r="O698" s="24">
        <f>IF($N698="","",IF($N698&gt;0.3,"Very high",IF($N698&gt;0.2,"High","")))</f>
        <v/>
      </c>
    </row>
    <row r="699">
      <c r="A699" s="16" t="n"/>
      <c r="B699" s="17" t="n"/>
      <c r="C699" s="17" t="n"/>
      <c r="D699" s="18" t="n"/>
      <c r="E699" s="19" t="n"/>
      <c r="F699" s="20" t="n"/>
      <c r="G699" s="17" t="n"/>
      <c r="H699" s="21">
        <f>IF(OR($B699="",$E699=""),"",IF($B699&lt;&gt;$B698,$E699,IF($G698="Yes",$E699,N($H698)+$E699)))</f>
        <v/>
      </c>
      <c r="I699" s="22">
        <f>IF($B699="","",IF($B699&lt;&gt;$B698,"",IF($G698="Yes",IF($D698="","",$D698),$I698)))</f>
        <v/>
      </c>
      <c r="J699" s="22">
        <f>IF(OR($G699&lt;&gt;"Yes",$I699="",$D699=""),"",IF($D699-$I699&gt;0,$D699-$I699,""))</f>
        <v/>
      </c>
      <c r="K699" s="21">
        <f>IF($J699="","",$H699/$J699*100)</f>
        <v/>
      </c>
      <c r="L699" s="21">
        <f>IF($J699="","",$J699/$H699)</f>
        <v/>
      </c>
      <c r="M699" s="21">
        <f>IF($B699="","",IFERROR(SUMIFS($H$4:$H$1003,$B$4:$B$1003,$B699,$J$4:$J$1003,"&gt;0")/SUMIFS($J$4:$J$1003,$B$4:$B$1003,$B699)*100,""))</f>
        <v/>
      </c>
      <c r="N699" s="23">
        <f>IF(OR($K699="",$M699=""),"",$K699/$M699-1)</f>
        <v/>
      </c>
      <c r="O699" s="24">
        <f>IF($N699="","",IF($N699&gt;0.3,"Very high",IF($N699&gt;0.2,"High","")))</f>
        <v/>
      </c>
    </row>
    <row r="700">
      <c r="A700" s="16" t="n"/>
      <c r="B700" s="17" t="n"/>
      <c r="C700" s="17" t="n"/>
      <c r="D700" s="18" t="n"/>
      <c r="E700" s="19" t="n"/>
      <c r="F700" s="20" t="n"/>
      <c r="G700" s="17" t="n"/>
      <c r="H700" s="21">
        <f>IF(OR($B700="",$E700=""),"",IF($B700&lt;&gt;$B699,$E700,IF($G699="Yes",$E700,N($H699)+$E700)))</f>
        <v/>
      </c>
      <c r="I700" s="22">
        <f>IF($B700="","",IF($B700&lt;&gt;$B699,"",IF($G699="Yes",IF($D699="","",$D699),$I699)))</f>
        <v/>
      </c>
      <c r="J700" s="22">
        <f>IF(OR($G700&lt;&gt;"Yes",$I700="",$D700=""),"",IF($D700-$I700&gt;0,$D700-$I700,""))</f>
        <v/>
      </c>
      <c r="K700" s="21">
        <f>IF($J700="","",$H700/$J700*100)</f>
        <v/>
      </c>
      <c r="L700" s="21">
        <f>IF($J700="","",$J700/$H700)</f>
        <v/>
      </c>
      <c r="M700" s="21">
        <f>IF($B700="","",IFERROR(SUMIFS($H$4:$H$1003,$B$4:$B$1003,$B700,$J$4:$J$1003,"&gt;0")/SUMIFS($J$4:$J$1003,$B$4:$B$1003,$B700)*100,""))</f>
        <v/>
      </c>
      <c r="N700" s="23">
        <f>IF(OR($K700="",$M700=""),"",$K700/$M700-1)</f>
        <v/>
      </c>
      <c r="O700" s="24">
        <f>IF($N700="","",IF($N700&gt;0.3,"Very high",IF($N700&gt;0.2,"High","")))</f>
        <v/>
      </c>
    </row>
    <row r="701">
      <c r="A701" s="16" t="n"/>
      <c r="B701" s="17" t="n"/>
      <c r="C701" s="17" t="n"/>
      <c r="D701" s="18" t="n"/>
      <c r="E701" s="19" t="n"/>
      <c r="F701" s="20" t="n"/>
      <c r="G701" s="17" t="n"/>
      <c r="H701" s="21">
        <f>IF(OR($B701="",$E701=""),"",IF($B701&lt;&gt;$B700,$E701,IF($G700="Yes",$E701,N($H700)+$E701)))</f>
        <v/>
      </c>
      <c r="I701" s="22">
        <f>IF($B701="","",IF($B701&lt;&gt;$B700,"",IF($G700="Yes",IF($D700="","",$D700),$I700)))</f>
        <v/>
      </c>
      <c r="J701" s="22">
        <f>IF(OR($G701&lt;&gt;"Yes",$I701="",$D701=""),"",IF($D701-$I701&gt;0,$D701-$I701,""))</f>
        <v/>
      </c>
      <c r="K701" s="21">
        <f>IF($J701="","",$H701/$J701*100)</f>
        <v/>
      </c>
      <c r="L701" s="21">
        <f>IF($J701="","",$J701/$H701)</f>
        <v/>
      </c>
      <c r="M701" s="21">
        <f>IF($B701="","",IFERROR(SUMIFS($H$4:$H$1003,$B$4:$B$1003,$B701,$J$4:$J$1003,"&gt;0")/SUMIFS($J$4:$J$1003,$B$4:$B$1003,$B701)*100,""))</f>
        <v/>
      </c>
      <c r="N701" s="23">
        <f>IF(OR($K701="",$M701=""),"",$K701/$M701-1)</f>
        <v/>
      </c>
      <c r="O701" s="24">
        <f>IF($N701="","",IF($N701&gt;0.3,"Very high",IF($N701&gt;0.2,"High","")))</f>
        <v/>
      </c>
    </row>
    <row r="702">
      <c r="A702" s="16" t="n"/>
      <c r="B702" s="17" t="n"/>
      <c r="C702" s="17" t="n"/>
      <c r="D702" s="18" t="n"/>
      <c r="E702" s="19" t="n"/>
      <c r="F702" s="20" t="n"/>
      <c r="G702" s="17" t="n"/>
      <c r="H702" s="21">
        <f>IF(OR($B702="",$E702=""),"",IF($B702&lt;&gt;$B701,$E702,IF($G701="Yes",$E702,N($H701)+$E702)))</f>
        <v/>
      </c>
      <c r="I702" s="22">
        <f>IF($B702="","",IF($B702&lt;&gt;$B701,"",IF($G701="Yes",IF($D701="","",$D701),$I701)))</f>
        <v/>
      </c>
      <c r="J702" s="22">
        <f>IF(OR($G702&lt;&gt;"Yes",$I702="",$D702=""),"",IF($D702-$I702&gt;0,$D702-$I702,""))</f>
        <v/>
      </c>
      <c r="K702" s="21">
        <f>IF($J702="","",$H702/$J702*100)</f>
        <v/>
      </c>
      <c r="L702" s="21">
        <f>IF($J702="","",$J702/$H702)</f>
        <v/>
      </c>
      <c r="M702" s="21">
        <f>IF($B702="","",IFERROR(SUMIFS($H$4:$H$1003,$B$4:$B$1003,$B702,$J$4:$J$1003,"&gt;0")/SUMIFS($J$4:$J$1003,$B$4:$B$1003,$B702)*100,""))</f>
        <v/>
      </c>
      <c r="N702" s="23">
        <f>IF(OR($K702="",$M702=""),"",$K702/$M702-1)</f>
        <v/>
      </c>
      <c r="O702" s="24">
        <f>IF($N702="","",IF($N702&gt;0.3,"Very high",IF($N702&gt;0.2,"High","")))</f>
        <v/>
      </c>
    </row>
    <row r="703">
      <c r="A703" s="16" t="n"/>
      <c r="B703" s="17" t="n"/>
      <c r="C703" s="17" t="n"/>
      <c r="D703" s="18" t="n"/>
      <c r="E703" s="19" t="n"/>
      <c r="F703" s="20" t="n"/>
      <c r="G703" s="17" t="n"/>
      <c r="H703" s="21">
        <f>IF(OR($B703="",$E703=""),"",IF($B703&lt;&gt;$B702,$E703,IF($G702="Yes",$E703,N($H702)+$E703)))</f>
        <v/>
      </c>
      <c r="I703" s="22">
        <f>IF($B703="","",IF($B703&lt;&gt;$B702,"",IF($G702="Yes",IF($D702="","",$D702),$I702)))</f>
        <v/>
      </c>
      <c r="J703" s="22">
        <f>IF(OR($G703&lt;&gt;"Yes",$I703="",$D703=""),"",IF($D703-$I703&gt;0,$D703-$I703,""))</f>
        <v/>
      </c>
      <c r="K703" s="21">
        <f>IF($J703="","",$H703/$J703*100)</f>
        <v/>
      </c>
      <c r="L703" s="21">
        <f>IF($J703="","",$J703/$H703)</f>
        <v/>
      </c>
      <c r="M703" s="21">
        <f>IF($B703="","",IFERROR(SUMIFS($H$4:$H$1003,$B$4:$B$1003,$B703,$J$4:$J$1003,"&gt;0")/SUMIFS($J$4:$J$1003,$B$4:$B$1003,$B703)*100,""))</f>
        <v/>
      </c>
      <c r="N703" s="23">
        <f>IF(OR($K703="",$M703=""),"",$K703/$M703-1)</f>
        <v/>
      </c>
      <c r="O703" s="24">
        <f>IF($N703="","",IF($N703&gt;0.3,"Very high",IF($N703&gt;0.2,"High","")))</f>
        <v/>
      </c>
    </row>
    <row r="704">
      <c r="A704" s="16" t="n"/>
      <c r="B704" s="17" t="n"/>
      <c r="C704" s="17" t="n"/>
      <c r="D704" s="18" t="n"/>
      <c r="E704" s="19" t="n"/>
      <c r="F704" s="20" t="n"/>
      <c r="G704" s="17" t="n"/>
      <c r="H704" s="21">
        <f>IF(OR($B704="",$E704=""),"",IF($B704&lt;&gt;$B703,$E704,IF($G703="Yes",$E704,N($H703)+$E704)))</f>
        <v/>
      </c>
      <c r="I704" s="22">
        <f>IF($B704="","",IF($B704&lt;&gt;$B703,"",IF($G703="Yes",IF($D703="","",$D703),$I703)))</f>
        <v/>
      </c>
      <c r="J704" s="22">
        <f>IF(OR($G704&lt;&gt;"Yes",$I704="",$D704=""),"",IF($D704-$I704&gt;0,$D704-$I704,""))</f>
        <v/>
      </c>
      <c r="K704" s="21">
        <f>IF($J704="","",$H704/$J704*100)</f>
        <v/>
      </c>
      <c r="L704" s="21">
        <f>IF($J704="","",$J704/$H704)</f>
        <v/>
      </c>
      <c r="M704" s="21">
        <f>IF($B704="","",IFERROR(SUMIFS($H$4:$H$1003,$B$4:$B$1003,$B704,$J$4:$J$1003,"&gt;0")/SUMIFS($J$4:$J$1003,$B$4:$B$1003,$B704)*100,""))</f>
        <v/>
      </c>
      <c r="N704" s="23">
        <f>IF(OR($K704="",$M704=""),"",$K704/$M704-1)</f>
        <v/>
      </c>
      <c r="O704" s="24">
        <f>IF($N704="","",IF($N704&gt;0.3,"Very high",IF($N704&gt;0.2,"High","")))</f>
        <v/>
      </c>
    </row>
    <row r="705">
      <c r="A705" s="16" t="n"/>
      <c r="B705" s="17" t="n"/>
      <c r="C705" s="17" t="n"/>
      <c r="D705" s="18" t="n"/>
      <c r="E705" s="19" t="n"/>
      <c r="F705" s="20" t="n"/>
      <c r="G705" s="17" t="n"/>
      <c r="H705" s="21">
        <f>IF(OR($B705="",$E705=""),"",IF($B705&lt;&gt;$B704,$E705,IF($G704="Yes",$E705,N($H704)+$E705)))</f>
        <v/>
      </c>
      <c r="I705" s="22">
        <f>IF($B705="","",IF($B705&lt;&gt;$B704,"",IF($G704="Yes",IF($D704="","",$D704),$I704)))</f>
        <v/>
      </c>
      <c r="J705" s="22">
        <f>IF(OR($G705&lt;&gt;"Yes",$I705="",$D705=""),"",IF($D705-$I705&gt;0,$D705-$I705,""))</f>
        <v/>
      </c>
      <c r="K705" s="21">
        <f>IF($J705="","",$H705/$J705*100)</f>
        <v/>
      </c>
      <c r="L705" s="21">
        <f>IF($J705="","",$J705/$H705)</f>
        <v/>
      </c>
      <c r="M705" s="21">
        <f>IF($B705="","",IFERROR(SUMIFS($H$4:$H$1003,$B$4:$B$1003,$B705,$J$4:$J$1003,"&gt;0")/SUMIFS($J$4:$J$1003,$B$4:$B$1003,$B705)*100,""))</f>
        <v/>
      </c>
      <c r="N705" s="23">
        <f>IF(OR($K705="",$M705=""),"",$K705/$M705-1)</f>
        <v/>
      </c>
      <c r="O705" s="24">
        <f>IF($N705="","",IF($N705&gt;0.3,"Very high",IF($N705&gt;0.2,"High","")))</f>
        <v/>
      </c>
    </row>
    <row r="706">
      <c r="A706" s="16" t="n"/>
      <c r="B706" s="17" t="n"/>
      <c r="C706" s="17" t="n"/>
      <c r="D706" s="18" t="n"/>
      <c r="E706" s="19" t="n"/>
      <c r="F706" s="20" t="n"/>
      <c r="G706" s="17" t="n"/>
      <c r="H706" s="21">
        <f>IF(OR($B706="",$E706=""),"",IF($B706&lt;&gt;$B705,$E706,IF($G705="Yes",$E706,N($H705)+$E706)))</f>
        <v/>
      </c>
      <c r="I706" s="22">
        <f>IF($B706="","",IF($B706&lt;&gt;$B705,"",IF($G705="Yes",IF($D705="","",$D705),$I705)))</f>
        <v/>
      </c>
      <c r="J706" s="22">
        <f>IF(OR($G706&lt;&gt;"Yes",$I706="",$D706=""),"",IF($D706-$I706&gt;0,$D706-$I706,""))</f>
        <v/>
      </c>
      <c r="K706" s="21">
        <f>IF($J706="","",$H706/$J706*100)</f>
        <v/>
      </c>
      <c r="L706" s="21">
        <f>IF($J706="","",$J706/$H706)</f>
        <v/>
      </c>
      <c r="M706" s="21">
        <f>IF($B706="","",IFERROR(SUMIFS($H$4:$H$1003,$B$4:$B$1003,$B706,$J$4:$J$1003,"&gt;0")/SUMIFS($J$4:$J$1003,$B$4:$B$1003,$B706)*100,""))</f>
        <v/>
      </c>
      <c r="N706" s="23">
        <f>IF(OR($K706="",$M706=""),"",$K706/$M706-1)</f>
        <v/>
      </c>
      <c r="O706" s="24">
        <f>IF($N706="","",IF($N706&gt;0.3,"Very high",IF($N706&gt;0.2,"High","")))</f>
        <v/>
      </c>
    </row>
    <row r="707">
      <c r="A707" s="16" t="n"/>
      <c r="B707" s="17" t="n"/>
      <c r="C707" s="17" t="n"/>
      <c r="D707" s="18" t="n"/>
      <c r="E707" s="19" t="n"/>
      <c r="F707" s="20" t="n"/>
      <c r="G707" s="17" t="n"/>
      <c r="H707" s="21">
        <f>IF(OR($B707="",$E707=""),"",IF($B707&lt;&gt;$B706,$E707,IF($G706="Yes",$E707,N($H706)+$E707)))</f>
        <v/>
      </c>
      <c r="I707" s="22">
        <f>IF($B707="","",IF($B707&lt;&gt;$B706,"",IF($G706="Yes",IF($D706="","",$D706),$I706)))</f>
        <v/>
      </c>
      <c r="J707" s="22">
        <f>IF(OR($G707&lt;&gt;"Yes",$I707="",$D707=""),"",IF($D707-$I707&gt;0,$D707-$I707,""))</f>
        <v/>
      </c>
      <c r="K707" s="21">
        <f>IF($J707="","",$H707/$J707*100)</f>
        <v/>
      </c>
      <c r="L707" s="21">
        <f>IF($J707="","",$J707/$H707)</f>
        <v/>
      </c>
      <c r="M707" s="21">
        <f>IF($B707="","",IFERROR(SUMIFS($H$4:$H$1003,$B$4:$B$1003,$B707,$J$4:$J$1003,"&gt;0")/SUMIFS($J$4:$J$1003,$B$4:$B$1003,$B707)*100,""))</f>
        <v/>
      </c>
      <c r="N707" s="23">
        <f>IF(OR($K707="",$M707=""),"",$K707/$M707-1)</f>
        <v/>
      </c>
      <c r="O707" s="24">
        <f>IF($N707="","",IF($N707&gt;0.3,"Very high",IF($N707&gt;0.2,"High","")))</f>
        <v/>
      </c>
    </row>
    <row r="708">
      <c r="A708" s="16" t="n"/>
      <c r="B708" s="17" t="n"/>
      <c r="C708" s="17" t="n"/>
      <c r="D708" s="18" t="n"/>
      <c r="E708" s="19" t="n"/>
      <c r="F708" s="20" t="n"/>
      <c r="G708" s="17" t="n"/>
      <c r="H708" s="21">
        <f>IF(OR($B708="",$E708=""),"",IF($B708&lt;&gt;$B707,$E708,IF($G707="Yes",$E708,N($H707)+$E708)))</f>
        <v/>
      </c>
      <c r="I708" s="22">
        <f>IF($B708="","",IF($B708&lt;&gt;$B707,"",IF($G707="Yes",IF($D707="","",$D707),$I707)))</f>
        <v/>
      </c>
      <c r="J708" s="22">
        <f>IF(OR($G708&lt;&gt;"Yes",$I708="",$D708=""),"",IF($D708-$I708&gt;0,$D708-$I708,""))</f>
        <v/>
      </c>
      <c r="K708" s="21">
        <f>IF($J708="","",$H708/$J708*100)</f>
        <v/>
      </c>
      <c r="L708" s="21">
        <f>IF($J708="","",$J708/$H708)</f>
        <v/>
      </c>
      <c r="M708" s="21">
        <f>IF($B708="","",IFERROR(SUMIFS($H$4:$H$1003,$B$4:$B$1003,$B708,$J$4:$J$1003,"&gt;0")/SUMIFS($J$4:$J$1003,$B$4:$B$1003,$B708)*100,""))</f>
        <v/>
      </c>
      <c r="N708" s="23">
        <f>IF(OR($K708="",$M708=""),"",$K708/$M708-1)</f>
        <v/>
      </c>
      <c r="O708" s="24">
        <f>IF($N708="","",IF($N708&gt;0.3,"Very high",IF($N708&gt;0.2,"High","")))</f>
        <v/>
      </c>
    </row>
    <row r="709">
      <c r="A709" s="16" t="n"/>
      <c r="B709" s="17" t="n"/>
      <c r="C709" s="17" t="n"/>
      <c r="D709" s="18" t="n"/>
      <c r="E709" s="19" t="n"/>
      <c r="F709" s="20" t="n"/>
      <c r="G709" s="17" t="n"/>
      <c r="H709" s="21">
        <f>IF(OR($B709="",$E709=""),"",IF($B709&lt;&gt;$B708,$E709,IF($G708="Yes",$E709,N($H708)+$E709)))</f>
        <v/>
      </c>
      <c r="I709" s="22">
        <f>IF($B709="","",IF($B709&lt;&gt;$B708,"",IF($G708="Yes",IF($D708="","",$D708),$I708)))</f>
        <v/>
      </c>
      <c r="J709" s="22">
        <f>IF(OR($G709&lt;&gt;"Yes",$I709="",$D709=""),"",IF($D709-$I709&gt;0,$D709-$I709,""))</f>
        <v/>
      </c>
      <c r="K709" s="21">
        <f>IF($J709="","",$H709/$J709*100)</f>
        <v/>
      </c>
      <c r="L709" s="21">
        <f>IF($J709="","",$J709/$H709)</f>
        <v/>
      </c>
      <c r="M709" s="21">
        <f>IF($B709="","",IFERROR(SUMIFS($H$4:$H$1003,$B$4:$B$1003,$B709,$J$4:$J$1003,"&gt;0")/SUMIFS($J$4:$J$1003,$B$4:$B$1003,$B709)*100,""))</f>
        <v/>
      </c>
      <c r="N709" s="23">
        <f>IF(OR($K709="",$M709=""),"",$K709/$M709-1)</f>
        <v/>
      </c>
      <c r="O709" s="24">
        <f>IF($N709="","",IF($N709&gt;0.3,"Very high",IF($N709&gt;0.2,"High","")))</f>
        <v/>
      </c>
    </row>
    <row r="710">
      <c r="A710" s="16" t="n"/>
      <c r="B710" s="17" t="n"/>
      <c r="C710" s="17" t="n"/>
      <c r="D710" s="18" t="n"/>
      <c r="E710" s="19" t="n"/>
      <c r="F710" s="20" t="n"/>
      <c r="G710" s="17" t="n"/>
      <c r="H710" s="21">
        <f>IF(OR($B710="",$E710=""),"",IF($B710&lt;&gt;$B709,$E710,IF($G709="Yes",$E710,N($H709)+$E710)))</f>
        <v/>
      </c>
      <c r="I710" s="22">
        <f>IF($B710="","",IF($B710&lt;&gt;$B709,"",IF($G709="Yes",IF($D709="","",$D709),$I709)))</f>
        <v/>
      </c>
      <c r="J710" s="22">
        <f>IF(OR($G710&lt;&gt;"Yes",$I710="",$D710=""),"",IF($D710-$I710&gt;0,$D710-$I710,""))</f>
        <v/>
      </c>
      <c r="K710" s="21">
        <f>IF($J710="","",$H710/$J710*100)</f>
        <v/>
      </c>
      <c r="L710" s="21">
        <f>IF($J710="","",$J710/$H710)</f>
        <v/>
      </c>
      <c r="M710" s="21">
        <f>IF($B710="","",IFERROR(SUMIFS($H$4:$H$1003,$B$4:$B$1003,$B710,$J$4:$J$1003,"&gt;0")/SUMIFS($J$4:$J$1003,$B$4:$B$1003,$B710)*100,""))</f>
        <v/>
      </c>
      <c r="N710" s="23">
        <f>IF(OR($K710="",$M710=""),"",$K710/$M710-1)</f>
        <v/>
      </c>
      <c r="O710" s="24">
        <f>IF($N710="","",IF($N710&gt;0.3,"Very high",IF($N710&gt;0.2,"High","")))</f>
        <v/>
      </c>
    </row>
    <row r="711">
      <c r="A711" s="16" t="n"/>
      <c r="B711" s="17" t="n"/>
      <c r="C711" s="17" t="n"/>
      <c r="D711" s="18" t="n"/>
      <c r="E711" s="19" t="n"/>
      <c r="F711" s="20" t="n"/>
      <c r="G711" s="17" t="n"/>
      <c r="H711" s="21">
        <f>IF(OR($B711="",$E711=""),"",IF($B711&lt;&gt;$B710,$E711,IF($G710="Yes",$E711,N($H710)+$E711)))</f>
        <v/>
      </c>
      <c r="I711" s="22">
        <f>IF($B711="","",IF($B711&lt;&gt;$B710,"",IF($G710="Yes",IF($D710="","",$D710),$I710)))</f>
        <v/>
      </c>
      <c r="J711" s="22">
        <f>IF(OR($G711&lt;&gt;"Yes",$I711="",$D711=""),"",IF($D711-$I711&gt;0,$D711-$I711,""))</f>
        <v/>
      </c>
      <c r="K711" s="21">
        <f>IF($J711="","",$H711/$J711*100)</f>
        <v/>
      </c>
      <c r="L711" s="21">
        <f>IF($J711="","",$J711/$H711)</f>
        <v/>
      </c>
      <c r="M711" s="21">
        <f>IF($B711="","",IFERROR(SUMIFS($H$4:$H$1003,$B$4:$B$1003,$B711,$J$4:$J$1003,"&gt;0")/SUMIFS($J$4:$J$1003,$B$4:$B$1003,$B711)*100,""))</f>
        <v/>
      </c>
      <c r="N711" s="23">
        <f>IF(OR($K711="",$M711=""),"",$K711/$M711-1)</f>
        <v/>
      </c>
      <c r="O711" s="24">
        <f>IF($N711="","",IF($N711&gt;0.3,"Very high",IF($N711&gt;0.2,"High","")))</f>
        <v/>
      </c>
    </row>
    <row r="712">
      <c r="A712" s="16" t="n"/>
      <c r="B712" s="17" t="n"/>
      <c r="C712" s="17" t="n"/>
      <c r="D712" s="18" t="n"/>
      <c r="E712" s="19" t="n"/>
      <c r="F712" s="20" t="n"/>
      <c r="G712" s="17" t="n"/>
      <c r="H712" s="21">
        <f>IF(OR($B712="",$E712=""),"",IF($B712&lt;&gt;$B711,$E712,IF($G711="Yes",$E712,N($H711)+$E712)))</f>
        <v/>
      </c>
      <c r="I712" s="22">
        <f>IF($B712="","",IF($B712&lt;&gt;$B711,"",IF($G711="Yes",IF($D711="","",$D711),$I711)))</f>
        <v/>
      </c>
      <c r="J712" s="22">
        <f>IF(OR($G712&lt;&gt;"Yes",$I712="",$D712=""),"",IF($D712-$I712&gt;0,$D712-$I712,""))</f>
        <v/>
      </c>
      <c r="K712" s="21">
        <f>IF($J712="","",$H712/$J712*100)</f>
        <v/>
      </c>
      <c r="L712" s="21">
        <f>IF($J712="","",$J712/$H712)</f>
        <v/>
      </c>
      <c r="M712" s="21">
        <f>IF($B712="","",IFERROR(SUMIFS($H$4:$H$1003,$B$4:$B$1003,$B712,$J$4:$J$1003,"&gt;0")/SUMIFS($J$4:$J$1003,$B$4:$B$1003,$B712)*100,""))</f>
        <v/>
      </c>
      <c r="N712" s="23">
        <f>IF(OR($K712="",$M712=""),"",$K712/$M712-1)</f>
        <v/>
      </c>
      <c r="O712" s="24">
        <f>IF($N712="","",IF($N712&gt;0.3,"Very high",IF($N712&gt;0.2,"High","")))</f>
        <v/>
      </c>
    </row>
    <row r="713">
      <c r="A713" s="16" t="n"/>
      <c r="B713" s="17" t="n"/>
      <c r="C713" s="17" t="n"/>
      <c r="D713" s="18" t="n"/>
      <c r="E713" s="19" t="n"/>
      <c r="F713" s="20" t="n"/>
      <c r="G713" s="17" t="n"/>
      <c r="H713" s="21">
        <f>IF(OR($B713="",$E713=""),"",IF($B713&lt;&gt;$B712,$E713,IF($G712="Yes",$E713,N($H712)+$E713)))</f>
        <v/>
      </c>
      <c r="I713" s="22">
        <f>IF($B713="","",IF($B713&lt;&gt;$B712,"",IF($G712="Yes",IF($D712="","",$D712),$I712)))</f>
        <v/>
      </c>
      <c r="J713" s="22">
        <f>IF(OR($G713&lt;&gt;"Yes",$I713="",$D713=""),"",IF($D713-$I713&gt;0,$D713-$I713,""))</f>
        <v/>
      </c>
      <c r="K713" s="21">
        <f>IF($J713="","",$H713/$J713*100)</f>
        <v/>
      </c>
      <c r="L713" s="21">
        <f>IF($J713="","",$J713/$H713)</f>
        <v/>
      </c>
      <c r="M713" s="21">
        <f>IF($B713="","",IFERROR(SUMIFS($H$4:$H$1003,$B$4:$B$1003,$B713,$J$4:$J$1003,"&gt;0")/SUMIFS($J$4:$J$1003,$B$4:$B$1003,$B713)*100,""))</f>
        <v/>
      </c>
      <c r="N713" s="23">
        <f>IF(OR($K713="",$M713=""),"",$K713/$M713-1)</f>
        <v/>
      </c>
      <c r="O713" s="24">
        <f>IF($N713="","",IF($N713&gt;0.3,"Very high",IF($N713&gt;0.2,"High","")))</f>
        <v/>
      </c>
    </row>
    <row r="714">
      <c r="A714" s="16" t="n"/>
      <c r="B714" s="17" t="n"/>
      <c r="C714" s="17" t="n"/>
      <c r="D714" s="18" t="n"/>
      <c r="E714" s="19" t="n"/>
      <c r="F714" s="20" t="n"/>
      <c r="G714" s="17" t="n"/>
      <c r="H714" s="21">
        <f>IF(OR($B714="",$E714=""),"",IF($B714&lt;&gt;$B713,$E714,IF($G713="Yes",$E714,N($H713)+$E714)))</f>
        <v/>
      </c>
      <c r="I714" s="22">
        <f>IF($B714="","",IF($B714&lt;&gt;$B713,"",IF($G713="Yes",IF($D713="","",$D713),$I713)))</f>
        <v/>
      </c>
      <c r="J714" s="22">
        <f>IF(OR($G714&lt;&gt;"Yes",$I714="",$D714=""),"",IF($D714-$I714&gt;0,$D714-$I714,""))</f>
        <v/>
      </c>
      <c r="K714" s="21">
        <f>IF($J714="","",$H714/$J714*100)</f>
        <v/>
      </c>
      <c r="L714" s="21">
        <f>IF($J714="","",$J714/$H714)</f>
        <v/>
      </c>
      <c r="M714" s="21">
        <f>IF($B714="","",IFERROR(SUMIFS($H$4:$H$1003,$B$4:$B$1003,$B714,$J$4:$J$1003,"&gt;0")/SUMIFS($J$4:$J$1003,$B$4:$B$1003,$B714)*100,""))</f>
        <v/>
      </c>
      <c r="N714" s="23">
        <f>IF(OR($K714="",$M714=""),"",$K714/$M714-1)</f>
        <v/>
      </c>
      <c r="O714" s="24">
        <f>IF($N714="","",IF($N714&gt;0.3,"Very high",IF($N714&gt;0.2,"High","")))</f>
        <v/>
      </c>
    </row>
    <row r="715">
      <c r="A715" s="16" t="n"/>
      <c r="B715" s="17" t="n"/>
      <c r="C715" s="17" t="n"/>
      <c r="D715" s="18" t="n"/>
      <c r="E715" s="19" t="n"/>
      <c r="F715" s="20" t="n"/>
      <c r="G715" s="17" t="n"/>
      <c r="H715" s="21">
        <f>IF(OR($B715="",$E715=""),"",IF($B715&lt;&gt;$B714,$E715,IF($G714="Yes",$E715,N($H714)+$E715)))</f>
        <v/>
      </c>
      <c r="I715" s="22">
        <f>IF($B715="","",IF($B715&lt;&gt;$B714,"",IF($G714="Yes",IF($D714="","",$D714),$I714)))</f>
        <v/>
      </c>
      <c r="J715" s="22">
        <f>IF(OR($G715&lt;&gt;"Yes",$I715="",$D715=""),"",IF($D715-$I715&gt;0,$D715-$I715,""))</f>
        <v/>
      </c>
      <c r="K715" s="21">
        <f>IF($J715="","",$H715/$J715*100)</f>
        <v/>
      </c>
      <c r="L715" s="21">
        <f>IF($J715="","",$J715/$H715)</f>
        <v/>
      </c>
      <c r="M715" s="21">
        <f>IF($B715="","",IFERROR(SUMIFS($H$4:$H$1003,$B$4:$B$1003,$B715,$J$4:$J$1003,"&gt;0")/SUMIFS($J$4:$J$1003,$B$4:$B$1003,$B715)*100,""))</f>
        <v/>
      </c>
      <c r="N715" s="23">
        <f>IF(OR($K715="",$M715=""),"",$K715/$M715-1)</f>
        <v/>
      </c>
      <c r="O715" s="24">
        <f>IF($N715="","",IF($N715&gt;0.3,"Very high",IF($N715&gt;0.2,"High","")))</f>
        <v/>
      </c>
    </row>
    <row r="716">
      <c r="A716" s="16" t="n"/>
      <c r="B716" s="17" t="n"/>
      <c r="C716" s="17" t="n"/>
      <c r="D716" s="18" t="n"/>
      <c r="E716" s="19" t="n"/>
      <c r="F716" s="20" t="n"/>
      <c r="G716" s="17" t="n"/>
      <c r="H716" s="21">
        <f>IF(OR($B716="",$E716=""),"",IF($B716&lt;&gt;$B715,$E716,IF($G715="Yes",$E716,N($H715)+$E716)))</f>
        <v/>
      </c>
      <c r="I716" s="22">
        <f>IF($B716="","",IF($B716&lt;&gt;$B715,"",IF($G715="Yes",IF($D715="","",$D715),$I715)))</f>
        <v/>
      </c>
      <c r="J716" s="22">
        <f>IF(OR($G716&lt;&gt;"Yes",$I716="",$D716=""),"",IF($D716-$I716&gt;0,$D716-$I716,""))</f>
        <v/>
      </c>
      <c r="K716" s="21">
        <f>IF($J716="","",$H716/$J716*100)</f>
        <v/>
      </c>
      <c r="L716" s="21">
        <f>IF($J716="","",$J716/$H716)</f>
        <v/>
      </c>
      <c r="M716" s="21">
        <f>IF($B716="","",IFERROR(SUMIFS($H$4:$H$1003,$B$4:$B$1003,$B716,$J$4:$J$1003,"&gt;0")/SUMIFS($J$4:$J$1003,$B$4:$B$1003,$B716)*100,""))</f>
        <v/>
      </c>
      <c r="N716" s="23">
        <f>IF(OR($K716="",$M716=""),"",$K716/$M716-1)</f>
        <v/>
      </c>
      <c r="O716" s="24">
        <f>IF($N716="","",IF($N716&gt;0.3,"Very high",IF($N716&gt;0.2,"High","")))</f>
        <v/>
      </c>
    </row>
    <row r="717">
      <c r="A717" s="16" t="n"/>
      <c r="B717" s="17" t="n"/>
      <c r="C717" s="17" t="n"/>
      <c r="D717" s="18" t="n"/>
      <c r="E717" s="19" t="n"/>
      <c r="F717" s="20" t="n"/>
      <c r="G717" s="17" t="n"/>
      <c r="H717" s="21">
        <f>IF(OR($B717="",$E717=""),"",IF($B717&lt;&gt;$B716,$E717,IF($G716="Yes",$E717,N($H716)+$E717)))</f>
        <v/>
      </c>
      <c r="I717" s="22">
        <f>IF($B717="","",IF($B717&lt;&gt;$B716,"",IF($G716="Yes",IF($D716="","",$D716),$I716)))</f>
        <v/>
      </c>
      <c r="J717" s="22">
        <f>IF(OR($G717&lt;&gt;"Yes",$I717="",$D717=""),"",IF($D717-$I717&gt;0,$D717-$I717,""))</f>
        <v/>
      </c>
      <c r="K717" s="21">
        <f>IF($J717="","",$H717/$J717*100)</f>
        <v/>
      </c>
      <c r="L717" s="21">
        <f>IF($J717="","",$J717/$H717)</f>
        <v/>
      </c>
      <c r="M717" s="21">
        <f>IF($B717="","",IFERROR(SUMIFS($H$4:$H$1003,$B$4:$B$1003,$B717,$J$4:$J$1003,"&gt;0")/SUMIFS($J$4:$J$1003,$B$4:$B$1003,$B717)*100,""))</f>
        <v/>
      </c>
      <c r="N717" s="23">
        <f>IF(OR($K717="",$M717=""),"",$K717/$M717-1)</f>
        <v/>
      </c>
      <c r="O717" s="24">
        <f>IF($N717="","",IF($N717&gt;0.3,"Very high",IF($N717&gt;0.2,"High","")))</f>
        <v/>
      </c>
    </row>
    <row r="718">
      <c r="A718" s="16" t="n"/>
      <c r="B718" s="17" t="n"/>
      <c r="C718" s="17" t="n"/>
      <c r="D718" s="18" t="n"/>
      <c r="E718" s="19" t="n"/>
      <c r="F718" s="20" t="n"/>
      <c r="G718" s="17" t="n"/>
      <c r="H718" s="21">
        <f>IF(OR($B718="",$E718=""),"",IF($B718&lt;&gt;$B717,$E718,IF($G717="Yes",$E718,N($H717)+$E718)))</f>
        <v/>
      </c>
      <c r="I718" s="22">
        <f>IF($B718="","",IF($B718&lt;&gt;$B717,"",IF($G717="Yes",IF($D717="","",$D717),$I717)))</f>
        <v/>
      </c>
      <c r="J718" s="22">
        <f>IF(OR($G718&lt;&gt;"Yes",$I718="",$D718=""),"",IF($D718-$I718&gt;0,$D718-$I718,""))</f>
        <v/>
      </c>
      <c r="K718" s="21">
        <f>IF($J718="","",$H718/$J718*100)</f>
        <v/>
      </c>
      <c r="L718" s="21">
        <f>IF($J718="","",$J718/$H718)</f>
        <v/>
      </c>
      <c r="M718" s="21">
        <f>IF($B718="","",IFERROR(SUMIFS($H$4:$H$1003,$B$4:$B$1003,$B718,$J$4:$J$1003,"&gt;0")/SUMIFS($J$4:$J$1003,$B$4:$B$1003,$B718)*100,""))</f>
        <v/>
      </c>
      <c r="N718" s="23">
        <f>IF(OR($K718="",$M718=""),"",$K718/$M718-1)</f>
        <v/>
      </c>
      <c r="O718" s="24">
        <f>IF($N718="","",IF($N718&gt;0.3,"Very high",IF($N718&gt;0.2,"High","")))</f>
        <v/>
      </c>
    </row>
    <row r="719">
      <c r="A719" s="16" t="n"/>
      <c r="B719" s="17" t="n"/>
      <c r="C719" s="17" t="n"/>
      <c r="D719" s="18" t="n"/>
      <c r="E719" s="19" t="n"/>
      <c r="F719" s="20" t="n"/>
      <c r="G719" s="17" t="n"/>
      <c r="H719" s="21">
        <f>IF(OR($B719="",$E719=""),"",IF($B719&lt;&gt;$B718,$E719,IF($G718="Yes",$E719,N($H718)+$E719)))</f>
        <v/>
      </c>
      <c r="I719" s="22">
        <f>IF($B719="","",IF($B719&lt;&gt;$B718,"",IF($G718="Yes",IF($D718="","",$D718),$I718)))</f>
        <v/>
      </c>
      <c r="J719" s="22">
        <f>IF(OR($G719&lt;&gt;"Yes",$I719="",$D719=""),"",IF($D719-$I719&gt;0,$D719-$I719,""))</f>
        <v/>
      </c>
      <c r="K719" s="21">
        <f>IF($J719="","",$H719/$J719*100)</f>
        <v/>
      </c>
      <c r="L719" s="21">
        <f>IF($J719="","",$J719/$H719)</f>
        <v/>
      </c>
      <c r="M719" s="21">
        <f>IF($B719="","",IFERROR(SUMIFS($H$4:$H$1003,$B$4:$B$1003,$B719,$J$4:$J$1003,"&gt;0")/SUMIFS($J$4:$J$1003,$B$4:$B$1003,$B719)*100,""))</f>
        <v/>
      </c>
      <c r="N719" s="23">
        <f>IF(OR($K719="",$M719=""),"",$K719/$M719-1)</f>
        <v/>
      </c>
      <c r="O719" s="24">
        <f>IF($N719="","",IF($N719&gt;0.3,"Very high",IF($N719&gt;0.2,"High","")))</f>
        <v/>
      </c>
    </row>
    <row r="720">
      <c r="A720" s="16" t="n"/>
      <c r="B720" s="17" t="n"/>
      <c r="C720" s="17" t="n"/>
      <c r="D720" s="18" t="n"/>
      <c r="E720" s="19" t="n"/>
      <c r="F720" s="20" t="n"/>
      <c r="G720" s="17" t="n"/>
      <c r="H720" s="21">
        <f>IF(OR($B720="",$E720=""),"",IF($B720&lt;&gt;$B719,$E720,IF($G719="Yes",$E720,N($H719)+$E720)))</f>
        <v/>
      </c>
      <c r="I720" s="22">
        <f>IF($B720="","",IF($B720&lt;&gt;$B719,"",IF($G719="Yes",IF($D719="","",$D719),$I719)))</f>
        <v/>
      </c>
      <c r="J720" s="22">
        <f>IF(OR($G720&lt;&gt;"Yes",$I720="",$D720=""),"",IF($D720-$I720&gt;0,$D720-$I720,""))</f>
        <v/>
      </c>
      <c r="K720" s="21">
        <f>IF($J720="","",$H720/$J720*100)</f>
        <v/>
      </c>
      <c r="L720" s="21">
        <f>IF($J720="","",$J720/$H720)</f>
        <v/>
      </c>
      <c r="M720" s="21">
        <f>IF($B720="","",IFERROR(SUMIFS($H$4:$H$1003,$B$4:$B$1003,$B720,$J$4:$J$1003,"&gt;0")/SUMIFS($J$4:$J$1003,$B$4:$B$1003,$B720)*100,""))</f>
        <v/>
      </c>
      <c r="N720" s="23">
        <f>IF(OR($K720="",$M720=""),"",$K720/$M720-1)</f>
        <v/>
      </c>
      <c r="O720" s="24">
        <f>IF($N720="","",IF($N720&gt;0.3,"Very high",IF($N720&gt;0.2,"High","")))</f>
        <v/>
      </c>
    </row>
    <row r="721">
      <c r="A721" s="16" t="n"/>
      <c r="B721" s="17" t="n"/>
      <c r="C721" s="17" t="n"/>
      <c r="D721" s="18" t="n"/>
      <c r="E721" s="19" t="n"/>
      <c r="F721" s="20" t="n"/>
      <c r="G721" s="17" t="n"/>
      <c r="H721" s="21">
        <f>IF(OR($B721="",$E721=""),"",IF($B721&lt;&gt;$B720,$E721,IF($G720="Yes",$E721,N($H720)+$E721)))</f>
        <v/>
      </c>
      <c r="I721" s="22">
        <f>IF($B721="","",IF($B721&lt;&gt;$B720,"",IF($G720="Yes",IF($D720="","",$D720),$I720)))</f>
        <v/>
      </c>
      <c r="J721" s="22">
        <f>IF(OR($G721&lt;&gt;"Yes",$I721="",$D721=""),"",IF($D721-$I721&gt;0,$D721-$I721,""))</f>
        <v/>
      </c>
      <c r="K721" s="21">
        <f>IF($J721="","",$H721/$J721*100)</f>
        <v/>
      </c>
      <c r="L721" s="21">
        <f>IF($J721="","",$J721/$H721)</f>
        <v/>
      </c>
      <c r="M721" s="21">
        <f>IF($B721="","",IFERROR(SUMIFS($H$4:$H$1003,$B$4:$B$1003,$B721,$J$4:$J$1003,"&gt;0")/SUMIFS($J$4:$J$1003,$B$4:$B$1003,$B721)*100,""))</f>
        <v/>
      </c>
      <c r="N721" s="23">
        <f>IF(OR($K721="",$M721=""),"",$K721/$M721-1)</f>
        <v/>
      </c>
      <c r="O721" s="24">
        <f>IF($N721="","",IF($N721&gt;0.3,"Very high",IF($N721&gt;0.2,"High","")))</f>
        <v/>
      </c>
    </row>
    <row r="722">
      <c r="A722" s="16" t="n"/>
      <c r="B722" s="17" t="n"/>
      <c r="C722" s="17" t="n"/>
      <c r="D722" s="18" t="n"/>
      <c r="E722" s="19" t="n"/>
      <c r="F722" s="20" t="n"/>
      <c r="G722" s="17" t="n"/>
      <c r="H722" s="21">
        <f>IF(OR($B722="",$E722=""),"",IF($B722&lt;&gt;$B721,$E722,IF($G721="Yes",$E722,N($H721)+$E722)))</f>
        <v/>
      </c>
      <c r="I722" s="22">
        <f>IF($B722="","",IF($B722&lt;&gt;$B721,"",IF($G721="Yes",IF($D721="","",$D721),$I721)))</f>
        <v/>
      </c>
      <c r="J722" s="22">
        <f>IF(OR($G722&lt;&gt;"Yes",$I722="",$D722=""),"",IF($D722-$I722&gt;0,$D722-$I722,""))</f>
        <v/>
      </c>
      <c r="K722" s="21">
        <f>IF($J722="","",$H722/$J722*100)</f>
        <v/>
      </c>
      <c r="L722" s="21">
        <f>IF($J722="","",$J722/$H722)</f>
        <v/>
      </c>
      <c r="M722" s="21">
        <f>IF($B722="","",IFERROR(SUMIFS($H$4:$H$1003,$B$4:$B$1003,$B722,$J$4:$J$1003,"&gt;0")/SUMIFS($J$4:$J$1003,$B$4:$B$1003,$B722)*100,""))</f>
        <v/>
      </c>
      <c r="N722" s="23">
        <f>IF(OR($K722="",$M722=""),"",$K722/$M722-1)</f>
        <v/>
      </c>
      <c r="O722" s="24">
        <f>IF($N722="","",IF($N722&gt;0.3,"Very high",IF($N722&gt;0.2,"High","")))</f>
        <v/>
      </c>
    </row>
    <row r="723">
      <c r="A723" s="16" t="n"/>
      <c r="B723" s="17" t="n"/>
      <c r="C723" s="17" t="n"/>
      <c r="D723" s="18" t="n"/>
      <c r="E723" s="19" t="n"/>
      <c r="F723" s="20" t="n"/>
      <c r="G723" s="17" t="n"/>
      <c r="H723" s="21">
        <f>IF(OR($B723="",$E723=""),"",IF($B723&lt;&gt;$B722,$E723,IF($G722="Yes",$E723,N($H722)+$E723)))</f>
        <v/>
      </c>
      <c r="I723" s="22">
        <f>IF($B723="","",IF($B723&lt;&gt;$B722,"",IF($G722="Yes",IF($D722="","",$D722),$I722)))</f>
        <v/>
      </c>
      <c r="J723" s="22">
        <f>IF(OR($G723&lt;&gt;"Yes",$I723="",$D723=""),"",IF($D723-$I723&gt;0,$D723-$I723,""))</f>
        <v/>
      </c>
      <c r="K723" s="21">
        <f>IF($J723="","",$H723/$J723*100)</f>
        <v/>
      </c>
      <c r="L723" s="21">
        <f>IF($J723="","",$J723/$H723)</f>
        <v/>
      </c>
      <c r="M723" s="21">
        <f>IF($B723="","",IFERROR(SUMIFS($H$4:$H$1003,$B$4:$B$1003,$B723,$J$4:$J$1003,"&gt;0")/SUMIFS($J$4:$J$1003,$B$4:$B$1003,$B723)*100,""))</f>
        <v/>
      </c>
      <c r="N723" s="23">
        <f>IF(OR($K723="",$M723=""),"",$K723/$M723-1)</f>
        <v/>
      </c>
      <c r="O723" s="24">
        <f>IF($N723="","",IF($N723&gt;0.3,"Very high",IF($N723&gt;0.2,"High","")))</f>
        <v/>
      </c>
    </row>
    <row r="724">
      <c r="A724" s="16" t="n"/>
      <c r="B724" s="17" t="n"/>
      <c r="C724" s="17" t="n"/>
      <c r="D724" s="18" t="n"/>
      <c r="E724" s="19" t="n"/>
      <c r="F724" s="20" t="n"/>
      <c r="G724" s="17" t="n"/>
      <c r="H724" s="21">
        <f>IF(OR($B724="",$E724=""),"",IF($B724&lt;&gt;$B723,$E724,IF($G723="Yes",$E724,N($H723)+$E724)))</f>
        <v/>
      </c>
      <c r="I724" s="22">
        <f>IF($B724="","",IF($B724&lt;&gt;$B723,"",IF($G723="Yes",IF($D723="","",$D723),$I723)))</f>
        <v/>
      </c>
      <c r="J724" s="22">
        <f>IF(OR($G724&lt;&gt;"Yes",$I724="",$D724=""),"",IF($D724-$I724&gt;0,$D724-$I724,""))</f>
        <v/>
      </c>
      <c r="K724" s="21">
        <f>IF($J724="","",$H724/$J724*100)</f>
        <v/>
      </c>
      <c r="L724" s="21">
        <f>IF($J724="","",$J724/$H724)</f>
        <v/>
      </c>
      <c r="M724" s="21">
        <f>IF($B724="","",IFERROR(SUMIFS($H$4:$H$1003,$B$4:$B$1003,$B724,$J$4:$J$1003,"&gt;0")/SUMIFS($J$4:$J$1003,$B$4:$B$1003,$B724)*100,""))</f>
        <v/>
      </c>
      <c r="N724" s="23">
        <f>IF(OR($K724="",$M724=""),"",$K724/$M724-1)</f>
        <v/>
      </c>
      <c r="O724" s="24">
        <f>IF($N724="","",IF($N724&gt;0.3,"Very high",IF($N724&gt;0.2,"High","")))</f>
        <v/>
      </c>
    </row>
    <row r="725">
      <c r="A725" s="16" t="n"/>
      <c r="B725" s="17" t="n"/>
      <c r="C725" s="17" t="n"/>
      <c r="D725" s="18" t="n"/>
      <c r="E725" s="19" t="n"/>
      <c r="F725" s="20" t="n"/>
      <c r="G725" s="17" t="n"/>
      <c r="H725" s="21">
        <f>IF(OR($B725="",$E725=""),"",IF($B725&lt;&gt;$B724,$E725,IF($G724="Yes",$E725,N($H724)+$E725)))</f>
        <v/>
      </c>
      <c r="I725" s="22">
        <f>IF($B725="","",IF($B725&lt;&gt;$B724,"",IF($G724="Yes",IF($D724="","",$D724),$I724)))</f>
        <v/>
      </c>
      <c r="J725" s="22">
        <f>IF(OR($G725&lt;&gt;"Yes",$I725="",$D725=""),"",IF($D725-$I725&gt;0,$D725-$I725,""))</f>
        <v/>
      </c>
      <c r="K725" s="21">
        <f>IF($J725="","",$H725/$J725*100)</f>
        <v/>
      </c>
      <c r="L725" s="21">
        <f>IF($J725="","",$J725/$H725)</f>
        <v/>
      </c>
      <c r="M725" s="21">
        <f>IF($B725="","",IFERROR(SUMIFS($H$4:$H$1003,$B$4:$B$1003,$B725,$J$4:$J$1003,"&gt;0")/SUMIFS($J$4:$J$1003,$B$4:$B$1003,$B725)*100,""))</f>
        <v/>
      </c>
      <c r="N725" s="23">
        <f>IF(OR($K725="",$M725=""),"",$K725/$M725-1)</f>
        <v/>
      </c>
      <c r="O725" s="24">
        <f>IF($N725="","",IF($N725&gt;0.3,"Very high",IF($N725&gt;0.2,"High","")))</f>
        <v/>
      </c>
    </row>
    <row r="726">
      <c r="A726" s="16" t="n"/>
      <c r="B726" s="17" t="n"/>
      <c r="C726" s="17" t="n"/>
      <c r="D726" s="18" t="n"/>
      <c r="E726" s="19" t="n"/>
      <c r="F726" s="20" t="n"/>
      <c r="G726" s="17" t="n"/>
      <c r="H726" s="21">
        <f>IF(OR($B726="",$E726=""),"",IF($B726&lt;&gt;$B725,$E726,IF($G725="Yes",$E726,N($H725)+$E726)))</f>
        <v/>
      </c>
      <c r="I726" s="22">
        <f>IF($B726="","",IF($B726&lt;&gt;$B725,"",IF($G725="Yes",IF($D725="","",$D725),$I725)))</f>
        <v/>
      </c>
      <c r="J726" s="22">
        <f>IF(OR($G726&lt;&gt;"Yes",$I726="",$D726=""),"",IF($D726-$I726&gt;0,$D726-$I726,""))</f>
        <v/>
      </c>
      <c r="K726" s="21">
        <f>IF($J726="","",$H726/$J726*100)</f>
        <v/>
      </c>
      <c r="L726" s="21">
        <f>IF($J726="","",$J726/$H726)</f>
        <v/>
      </c>
      <c r="M726" s="21">
        <f>IF($B726="","",IFERROR(SUMIFS($H$4:$H$1003,$B$4:$B$1003,$B726,$J$4:$J$1003,"&gt;0")/SUMIFS($J$4:$J$1003,$B$4:$B$1003,$B726)*100,""))</f>
        <v/>
      </c>
      <c r="N726" s="23">
        <f>IF(OR($K726="",$M726=""),"",$K726/$M726-1)</f>
        <v/>
      </c>
      <c r="O726" s="24">
        <f>IF($N726="","",IF($N726&gt;0.3,"Very high",IF($N726&gt;0.2,"High","")))</f>
        <v/>
      </c>
    </row>
    <row r="727">
      <c r="A727" s="16" t="n"/>
      <c r="B727" s="17" t="n"/>
      <c r="C727" s="17" t="n"/>
      <c r="D727" s="18" t="n"/>
      <c r="E727" s="19" t="n"/>
      <c r="F727" s="20" t="n"/>
      <c r="G727" s="17" t="n"/>
      <c r="H727" s="21">
        <f>IF(OR($B727="",$E727=""),"",IF($B727&lt;&gt;$B726,$E727,IF($G726="Yes",$E727,N($H726)+$E727)))</f>
        <v/>
      </c>
      <c r="I727" s="22">
        <f>IF($B727="","",IF($B727&lt;&gt;$B726,"",IF($G726="Yes",IF($D726="","",$D726),$I726)))</f>
        <v/>
      </c>
      <c r="J727" s="22">
        <f>IF(OR($G727&lt;&gt;"Yes",$I727="",$D727=""),"",IF($D727-$I727&gt;0,$D727-$I727,""))</f>
        <v/>
      </c>
      <c r="K727" s="21">
        <f>IF($J727="","",$H727/$J727*100)</f>
        <v/>
      </c>
      <c r="L727" s="21">
        <f>IF($J727="","",$J727/$H727)</f>
        <v/>
      </c>
      <c r="M727" s="21">
        <f>IF($B727="","",IFERROR(SUMIFS($H$4:$H$1003,$B$4:$B$1003,$B727,$J$4:$J$1003,"&gt;0")/SUMIFS($J$4:$J$1003,$B$4:$B$1003,$B727)*100,""))</f>
        <v/>
      </c>
      <c r="N727" s="23">
        <f>IF(OR($K727="",$M727=""),"",$K727/$M727-1)</f>
        <v/>
      </c>
      <c r="O727" s="24">
        <f>IF($N727="","",IF($N727&gt;0.3,"Very high",IF($N727&gt;0.2,"High","")))</f>
        <v/>
      </c>
    </row>
    <row r="728">
      <c r="A728" s="16" t="n"/>
      <c r="B728" s="17" t="n"/>
      <c r="C728" s="17" t="n"/>
      <c r="D728" s="18" t="n"/>
      <c r="E728" s="19" t="n"/>
      <c r="F728" s="20" t="n"/>
      <c r="G728" s="17" t="n"/>
      <c r="H728" s="21">
        <f>IF(OR($B728="",$E728=""),"",IF($B728&lt;&gt;$B727,$E728,IF($G727="Yes",$E728,N($H727)+$E728)))</f>
        <v/>
      </c>
      <c r="I728" s="22">
        <f>IF($B728="","",IF($B728&lt;&gt;$B727,"",IF($G727="Yes",IF($D727="","",$D727),$I727)))</f>
        <v/>
      </c>
      <c r="J728" s="22">
        <f>IF(OR($G728&lt;&gt;"Yes",$I728="",$D728=""),"",IF($D728-$I728&gt;0,$D728-$I728,""))</f>
        <v/>
      </c>
      <c r="K728" s="21">
        <f>IF($J728="","",$H728/$J728*100)</f>
        <v/>
      </c>
      <c r="L728" s="21">
        <f>IF($J728="","",$J728/$H728)</f>
        <v/>
      </c>
      <c r="M728" s="21">
        <f>IF($B728="","",IFERROR(SUMIFS($H$4:$H$1003,$B$4:$B$1003,$B728,$J$4:$J$1003,"&gt;0")/SUMIFS($J$4:$J$1003,$B$4:$B$1003,$B728)*100,""))</f>
        <v/>
      </c>
      <c r="N728" s="23">
        <f>IF(OR($K728="",$M728=""),"",$K728/$M728-1)</f>
        <v/>
      </c>
      <c r="O728" s="24">
        <f>IF($N728="","",IF($N728&gt;0.3,"Very high",IF($N728&gt;0.2,"High","")))</f>
        <v/>
      </c>
    </row>
    <row r="729">
      <c r="A729" s="16" t="n"/>
      <c r="B729" s="17" t="n"/>
      <c r="C729" s="17" t="n"/>
      <c r="D729" s="18" t="n"/>
      <c r="E729" s="19" t="n"/>
      <c r="F729" s="20" t="n"/>
      <c r="G729" s="17" t="n"/>
      <c r="H729" s="21">
        <f>IF(OR($B729="",$E729=""),"",IF($B729&lt;&gt;$B728,$E729,IF($G728="Yes",$E729,N($H728)+$E729)))</f>
        <v/>
      </c>
      <c r="I729" s="22">
        <f>IF($B729="","",IF($B729&lt;&gt;$B728,"",IF($G728="Yes",IF($D728="","",$D728),$I728)))</f>
        <v/>
      </c>
      <c r="J729" s="22">
        <f>IF(OR($G729&lt;&gt;"Yes",$I729="",$D729=""),"",IF($D729-$I729&gt;0,$D729-$I729,""))</f>
        <v/>
      </c>
      <c r="K729" s="21">
        <f>IF($J729="","",$H729/$J729*100)</f>
        <v/>
      </c>
      <c r="L729" s="21">
        <f>IF($J729="","",$J729/$H729)</f>
        <v/>
      </c>
      <c r="M729" s="21">
        <f>IF($B729="","",IFERROR(SUMIFS($H$4:$H$1003,$B$4:$B$1003,$B729,$J$4:$J$1003,"&gt;0")/SUMIFS($J$4:$J$1003,$B$4:$B$1003,$B729)*100,""))</f>
        <v/>
      </c>
      <c r="N729" s="23">
        <f>IF(OR($K729="",$M729=""),"",$K729/$M729-1)</f>
        <v/>
      </c>
      <c r="O729" s="24">
        <f>IF($N729="","",IF($N729&gt;0.3,"Very high",IF($N729&gt;0.2,"High","")))</f>
        <v/>
      </c>
    </row>
    <row r="730">
      <c r="A730" s="16" t="n"/>
      <c r="B730" s="17" t="n"/>
      <c r="C730" s="17" t="n"/>
      <c r="D730" s="18" t="n"/>
      <c r="E730" s="19" t="n"/>
      <c r="F730" s="20" t="n"/>
      <c r="G730" s="17" t="n"/>
      <c r="H730" s="21">
        <f>IF(OR($B730="",$E730=""),"",IF($B730&lt;&gt;$B729,$E730,IF($G729="Yes",$E730,N($H729)+$E730)))</f>
        <v/>
      </c>
      <c r="I730" s="22">
        <f>IF($B730="","",IF($B730&lt;&gt;$B729,"",IF($G729="Yes",IF($D729="","",$D729),$I729)))</f>
        <v/>
      </c>
      <c r="J730" s="22">
        <f>IF(OR($G730&lt;&gt;"Yes",$I730="",$D730=""),"",IF($D730-$I730&gt;0,$D730-$I730,""))</f>
        <v/>
      </c>
      <c r="K730" s="21">
        <f>IF($J730="","",$H730/$J730*100)</f>
        <v/>
      </c>
      <c r="L730" s="21">
        <f>IF($J730="","",$J730/$H730)</f>
        <v/>
      </c>
      <c r="M730" s="21">
        <f>IF($B730="","",IFERROR(SUMIFS($H$4:$H$1003,$B$4:$B$1003,$B730,$J$4:$J$1003,"&gt;0")/SUMIFS($J$4:$J$1003,$B$4:$B$1003,$B730)*100,""))</f>
        <v/>
      </c>
      <c r="N730" s="23">
        <f>IF(OR($K730="",$M730=""),"",$K730/$M730-1)</f>
        <v/>
      </c>
      <c r="O730" s="24">
        <f>IF($N730="","",IF($N730&gt;0.3,"Very high",IF($N730&gt;0.2,"High","")))</f>
        <v/>
      </c>
    </row>
    <row r="731">
      <c r="A731" s="16" t="n"/>
      <c r="B731" s="17" t="n"/>
      <c r="C731" s="17" t="n"/>
      <c r="D731" s="18" t="n"/>
      <c r="E731" s="19" t="n"/>
      <c r="F731" s="20" t="n"/>
      <c r="G731" s="17" t="n"/>
      <c r="H731" s="21">
        <f>IF(OR($B731="",$E731=""),"",IF($B731&lt;&gt;$B730,$E731,IF($G730="Yes",$E731,N($H730)+$E731)))</f>
        <v/>
      </c>
      <c r="I731" s="22">
        <f>IF($B731="","",IF($B731&lt;&gt;$B730,"",IF($G730="Yes",IF($D730="","",$D730),$I730)))</f>
        <v/>
      </c>
      <c r="J731" s="22">
        <f>IF(OR($G731&lt;&gt;"Yes",$I731="",$D731=""),"",IF($D731-$I731&gt;0,$D731-$I731,""))</f>
        <v/>
      </c>
      <c r="K731" s="21">
        <f>IF($J731="","",$H731/$J731*100)</f>
        <v/>
      </c>
      <c r="L731" s="21">
        <f>IF($J731="","",$J731/$H731)</f>
        <v/>
      </c>
      <c r="M731" s="21">
        <f>IF($B731="","",IFERROR(SUMIFS($H$4:$H$1003,$B$4:$B$1003,$B731,$J$4:$J$1003,"&gt;0")/SUMIFS($J$4:$J$1003,$B$4:$B$1003,$B731)*100,""))</f>
        <v/>
      </c>
      <c r="N731" s="23">
        <f>IF(OR($K731="",$M731=""),"",$K731/$M731-1)</f>
        <v/>
      </c>
      <c r="O731" s="24">
        <f>IF($N731="","",IF($N731&gt;0.3,"Very high",IF($N731&gt;0.2,"High","")))</f>
        <v/>
      </c>
    </row>
    <row r="732">
      <c r="A732" s="16" t="n"/>
      <c r="B732" s="17" t="n"/>
      <c r="C732" s="17" t="n"/>
      <c r="D732" s="18" t="n"/>
      <c r="E732" s="19" t="n"/>
      <c r="F732" s="20" t="n"/>
      <c r="G732" s="17" t="n"/>
      <c r="H732" s="21">
        <f>IF(OR($B732="",$E732=""),"",IF($B732&lt;&gt;$B731,$E732,IF($G731="Yes",$E732,N($H731)+$E732)))</f>
        <v/>
      </c>
      <c r="I732" s="22">
        <f>IF($B732="","",IF($B732&lt;&gt;$B731,"",IF($G731="Yes",IF($D731="","",$D731),$I731)))</f>
        <v/>
      </c>
      <c r="J732" s="22">
        <f>IF(OR($G732&lt;&gt;"Yes",$I732="",$D732=""),"",IF($D732-$I732&gt;0,$D732-$I732,""))</f>
        <v/>
      </c>
      <c r="K732" s="21">
        <f>IF($J732="","",$H732/$J732*100)</f>
        <v/>
      </c>
      <c r="L732" s="21">
        <f>IF($J732="","",$J732/$H732)</f>
        <v/>
      </c>
      <c r="M732" s="21">
        <f>IF($B732="","",IFERROR(SUMIFS($H$4:$H$1003,$B$4:$B$1003,$B732,$J$4:$J$1003,"&gt;0")/SUMIFS($J$4:$J$1003,$B$4:$B$1003,$B732)*100,""))</f>
        <v/>
      </c>
      <c r="N732" s="23">
        <f>IF(OR($K732="",$M732=""),"",$K732/$M732-1)</f>
        <v/>
      </c>
      <c r="O732" s="24">
        <f>IF($N732="","",IF($N732&gt;0.3,"Very high",IF($N732&gt;0.2,"High","")))</f>
        <v/>
      </c>
    </row>
    <row r="733">
      <c r="A733" s="16" t="n"/>
      <c r="B733" s="17" t="n"/>
      <c r="C733" s="17" t="n"/>
      <c r="D733" s="18" t="n"/>
      <c r="E733" s="19" t="n"/>
      <c r="F733" s="20" t="n"/>
      <c r="G733" s="17" t="n"/>
      <c r="H733" s="21">
        <f>IF(OR($B733="",$E733=""),"",IF($B733&lt;&gt;$B732,$E733,IF($G732="Yes",$E733,N($H732)+$E733)))</f>
        <v/>
      </c>
      <c r="I733" s="22">
        <f>IF($B733="","",IF($B733&lt;&gt;$B732,"",IF($G732="Yes",IF($D732="","",$D732),$I732)))</f>
        <v/>
      </c>
      <c r="J733" s="22">
        <f>IF(OR($G733&lt;&gt;"Yes",$I733="",$D733=""),"",IF($D733-$I733&gt;0,$D733-$I733,""))</f>
        <v/>
      </c>
      <c r="K733" s="21">
        <f>IF($J733="","",$H733/$J733*100)</f>
        <v/>
      </c>
      <c r="L733" s="21">
        <f>IF($J733="","",$J733/$H733)</f>
        <v/>
      </c>
      <c r="M733" s="21">
        <f>IF($B733="","",IFERROR(SUMIFS($H$4:$H$1003,$B$4:$B$1003,$B733,$J$4:$J$1003,"&gt;0")/SUMIFS($J$4:$J$1003,$B$4:$B$1003,$B733)*100,""))</f>
        <v/>
      </c>
      <c r="N733" s="23">
        <f>IF(OR($K733="",$M733=""),"",$K733/$M733-1)</f>
        <v/>
      </c>
      <c r="O733" s="24">
        <f>IF($N733="","",IF($N733&gt;0.3,"Very high",IF($N733&gt;0.2,"High","")))</f>
        <v/>
      </c>
    </row>
    <row r="734">
      <c r="A734" s="16" t="n"/>
      <c r="B734" s="17" t="n"/>
      <c r="C734" s="17" t="n"/>
      <c r="D734" s="18" t="n"/>
      <c r="E734" s="19" t="n"/>
      <c r="F734" s="20" t="n"/>
      <c r="G734" s="17" t="n"/>
      <c r="H734" s="21">
        <f>IF(OR($B734="",$E734=""),"",IF($B734&lt;&gt;$B733,$E734,IF($G733="Yes",$E734,N($H733)+$E734)))</f>
        <v/>
      </c>
      <c r="I734" s="22">
        <f>IF($B734="","",IF($B734&lt;&gt;$B733,"",IF($G733="Yes",IF($D733="","",$D733),$I733)))</f>
        <v/>
      </c>
      <c r="J734" s="22">
        <f>IF(OR($G734&lt;&gt;"Yes",$I734="",$D734=""),"",IF($D734-$I734&gt;0,$D734-$I734,""))</f>
        <v/>
      </c>
      <c r="K734" s="21">
        <f>IF($J734="","",$H734/$J734*100)</f>
        <v/>
      </c>
      <c r="L734" s="21">
        <f>IF($J734="","",$J734/$H734)</f>
        <v/>
      </c>
      <c r="M734" s="21">
        <f>IF($B734="","",IFERROR(SUMIFS($H$4:$H$1003,$B$4:$B$1003,$B734,$J$4:$J$1003,"&gt;0")/SUMIFS($J$4:$J$1003,$B$4:$B$1003,$B734)*100,""))</f>
        <v/>
      </c>
      <c r="N734" s="23">
        <f>IF(OR($K734="",$M734=""),"",$K734/$M734-1)</f>
        <v/>
      </c>
      <c r="O734" s="24">
        <f>IF($N734="","",IF($N734&gt;0.3,"Very high",IF($N734&gt;0.2,"High","")))</f>
        <v/>
      </c>
    </row>
    <row r="735">
      <c r="A735" s="16" t="n"/>
      <c r="B735" s="17" t="n"/>
      <c r="C735" s="17" t="n"/>
      <c r="D735" s="18" t="n"/>
      <c r="E735" s="19" t="n"/>
      <c r="F735" s="20" t="n"/>
      <c r="G735" s="17" t="n"/>
      <c r="H735" s="21">
        <f>IF(OR($B735="",$E735=""),"",IF($B735&lt;&gt;$B734,$E735,IF($G734="Yes",$E735,N($H734)+$E735)))</f>
        <v/>
      </c>
      <c r="I735" s="22">
        <f>IF($B735="","",IF($B735&lt;&gt;$B734,"",IF($G734="Yes",IF($D734="","",$D734),$I734)))</f>
        <v/>
      </c>
      <c r="J735" s="22">
        <f>IF(OR($G735&lt;&gt;"Yes",$I735="",$D735=""),"",IF($D735-$I735&gt;0,$D735-$I735,""))</f>
        <v/>
      </c>
      <c r="K735" s="21">
        <f>IF($J735="","",$H735/$J735*100)</f>
        <v/>
      </c>
      <c r="L735" s="21">
        <f>IF($J735="","",$J735/$H735)</f>
        <v/>
      </c>
      <c r="M735" s="21">
        <f>IF($B735="","",IFERROR(SUMIFS($H$4:$H$1003,$B$4:$B$1003,$B735,$J$4:$J$1003,"&gt;0")/SUMIFS($J$4:$J$1003,$B$4:$B$1003,$B735)*100,""))</f>
        <v/>
      </c>
      <c r="N735" s="23">
        <f>IF(OR($K735="",$M735=""),"",$K735/$M735-1)</f>
        <v/>
      </c>
      <c r="O735" s="24">
        <f>IF($N735="","",IF($N735&gt;0.3,"Very high",IF($N735&gt;0.2,"High","")))</f>
        <v/>
      </c>
    </row>
    <row r="736">
      <c r="A736" s="16" t="n"/>
      <c r="B736" s="17" t="n"/>
      <c r="C736" s="17" t="n"/>
      <c r="D736" s="18" t="n"/>
      <c r="E736" s="19" t="n"/>
      <c r="F736" s="20" t="n"/>
      <c r="G736" s="17" t="n"/>
      <c r="H736" s="21">
        <f>IF(OR($B736="",$E736=""),"",IF($B736&lt;&gt;$B735,$E736,IF($G735="Yes",$E736,N($H735)+$E736)))</f>
        <v/>
      </c>
      <c r="I736" s="22">
        <f>IF($B736="","",IF($B736&lt;&gt;$B735,"",IF($G735="Yes",IF($D735="","",$D735),$I735)))</f>
        <v/>
      </c>
      <c r="J736" s="22">
        <f>IF(OR($G736&lt;&gt;"Yes",$I736="",$D736=""),"",IF($D736-$I736&gt;0,$D736-$I736,""))</f>
        <v/>
      </c>
      <c r="K736" s="21">
        <f>IF($J736="","",$H736/$J736*100)</f>
        <v/>
      </c>
      <c r="L736" s="21">
        <f>IF($J736="","",$J736/$H736)</f>
        <v/>
      </c>
      <c r="M736" s="21">
        <f>IF($B736="","",IFERROR(SUMIFS($H$4:$H$1003,$B$4:$B$1003,$B736,$J$4:$J$1003,"&gt;0")/SUMIFS($J$4:$J$1003,$B$4:$B$1003,$B736)*100,""))</f>
        <v/>
      </c>
      <c r="N736" s="23">
        <f>IF(OR($K736="",$M736=""),"",$K736/$M736-1)</f>
        <v/>
      </c>
      <c r="O736" s="24">
        <f>IF($N736="","",IF($N736&gt;0.3,"Very high",IF($N736&gt;0.2,"High","")))</f>
        <v/>
      </c>
    </row>
    <row r="737">
      <c r="A737" s="16" t="n"/>
      <c r="B737" s="17" t="n"/>
      <c r="C737" s="17" t="n"/>
      <c r="D737" s="18" t="n"/>
      <c r="E737" s="19" t="n"/>
      <c r="F737" s="20" t="n"/>
      <c r="G737" s="17" t="n"/>
      <c r="H737" s="21">
        <f>IF(OR($B737="",$E737=""),"",IF($B737&lt;&gt;$B736,$E737,IF($G736="Yes",$E737,N($H736)+$E737)))</f>
        <v/>
      </c>
      <c r="I737" s="22">
        <f>IF($B737="","",IF($B737&lt;&gt;$B736,"",IF($G736="Yes",IF($D736="","",$D736),$I736)))</f>
        <v/>
      </c>
      <c r="J737" s="22">
        <f>IF(OR($G737&lt;&gt;"Yes",$I737="",$D737=""),"",IF($D737-$I737&gt;0,$D737-$I737,""))</f>
        <v/>
      </c>
      <c r="K737" s="21">
        <f>IF($J737="","",$H737/$J737*100)</f>
        <v/>
      </c>
      <c r="L737" s="21">
        <f>IF($J737="","",$J737/$H737)</f>
        <v/>
      </c>
      <c r="M737" s="21">
        <f>IF($B737="","",IFERROR(SUMIFS($H$4:$H$1003,$B$4:$B$1003,$B737,$J$4:$J$1003,"&gt;0")/SUMIFS($J$4:$J$1003,$B$4:$B$1003,$B737)*100,""))</f>
        <v/>
      </c>
      <c r="N737" s="23">
        <f>IF(OR($K737="",$M737=""),"",$K737/$M737-1)</f>
        <v/>
      </c>
      <c r="O737" s="24">
        <f>IF($N737="","",IF($N737&gt;0.3,"Very high",IF($N737&gt;0.2,"High","")))</f>
        <v/>
      </c>
    </row>
    <row r="738">
      <c r="A738" s="16" t="n"/>
      <c r="B738" s="17" t="n"/>
      <c r="C738" s="17" t="n"/>
      <c r="D738" s="18" t="n"/>
      <c r="E738" s="19" t="n"/>
      <c r="F738" s="20" t="n"/>
      <c r="G738" s="17" t="n"/>
      <c r="H738" s="21">
        <f>IF(OR($B738="",$E738=""),"",IF($B738&lt;&gt;$B737,$E738,IF($G737="Yes",$E738,N($H737)+$E738)))</f>
        <v/>
      </c>
      <c r="I738" s="22">
        <f>IF($B738="","",IF($B738&lt;&gt;$B737,"",IF($G737="Yes",IF($D737="","",$D737),$I737)))</f>
        <v/>
      </c>
      <c r="J738" s="22">
        <f>IF(OR($G738&lt;&gt;"Yes",$I738="",$D738=""),"",IF($D738-$I738&gt;0,$D738-$I738,""))</f>
        <v/>
      </c>
      <c r="K738" s="21">
        <f>IF($J738="","",$H738/$J738*100)</f>
        <v/>
      </c>
      <c r="L738" s="21">
        <f>IF($J738="","",$J738/$H738)</f>
        <v/>
      </c>
      <c r="M738" s="21">
        <f>IF($B738="","",IFERROR(SUMIFS($H$4:$H$1003,$B$4:$B$1003,$B738,$J$4:$J$1003,"&gt;0")/SUMIFS($J$4:$J$1003,$B$4:$B$1003,$B738)*100,""))</f>
        <v/>
      </c>
      <c r="N738" s="23">
        <f>IF(OR($K738="",$M738=""),"",$K738/$M738-1)</f>
        <v/>
      </c>
      <c r="O738" s="24">
        <f>IF($N738="","",IF($N738&gt;0.3,"Very high",IF($N738&gt;0.2,"High","")))</f>
        <v/>
      </c>
    </row>
    <row r="739">
      <c r="A739" s="16" t="n"/>
      <c r="B739" s="17" t="n"/>
      <c r="C739" s="17" t="n"/>
      <c r="D739" s="18" t="n"/>
      <c r="E739" s="19" t="n"/>
      <c r="F739" s="20" t="n"/>
      <c r="G739" s="17" t="n"/>
      <c r="H739" s="21">
        <f>IF(OR($B739="",$E739=""),"",IF($B739&lt;&gt;$B738,$E739,IF($G738="Yes",$E739,N($H738)+$E739)))</f>
        <v/>
      </c>
      <c r="I739" s="22">
        <f>IF($B739="","",IF($B739&lt;&gt;$B738,"",IF($G738="Yes",IF($D738="","",$D738),$I738)))</f>
        <v/>
      </c>
      <c r="J739" s="22">
        <f>IF(OR($G739&lt;&gt;"Yes",$I739="",$D739=""),"",IF($D739-$I739&gt;0,$D739-$I739,""))</f>
        <v/>
      </c>
      <c r="K739" s="21">
        <f>IF($J739="","",$H739/$J739*100)</f>
        <v/>
      </c>
      <c r="L739" s="21">
        <f>IF($J739="","",$J739/$H739)</f>
        <v/>
      </c>
      <c r="M739" s="21">
        <f>IF($B739="","",IFERROR(SUMIFS($H$4:$H$1003,$B$4:$B$1003,$B739,$J$4:$J$1003,"&gt;0")/SUMIFS($J$4:$J$1003,$B$4:$B$1003,$B739)*100,""))</f>
        <v/>
      </c>
      <c r="N739" s="23">
        <f>IF(OR($K739="",$M739=""),"",$K739/$M739-1)</f>
        <v/>
      </c>
      <c r="O739" s="24">
        <f>IF($N739="","",IF($N739&gt;0.3,"Very high",IF($N739&gt;0.2,"High","")))</f>
        <v/>
      </c>
    </row>
    <row r="740">
      <c r="A740" s="16" t="n"/>
      <c r="B740" s="17" t="n"/>
      <c r="C740" s="17" t="n"/>
      <c r="D740" s="18" t="n"/>
      <c r="E740" s="19" t="n"/>
      <c r="F740" s="20" t="n"/>
      <c r="G740" s="17" t="n"/>
      <c r="H740" s="21">
        <f>IF(OR($B740="",$E740=""),"",IF($B740&lt;&gt;$B739,$E740,IF($G739="Yes",$E740,N($H739)+$E740)))</f>
        <v/>
      </c>
      <c r="I740" s="22">
        <f>IF($B740="","",IF($B740&lt;&gt;$B739,"",IF($G739="Yes",IF($D739="","",$D739),$I739)))</f>
        <v/>
      </c>
      <c r="J740" s="22">
        <f>IF(OR($G740&lt;&gt;"Yes",$I740="",$D740=""),"",IF($D740-$I740&gt;0,$D740-$I740,""))</f>
        <v/>
      </c>
      <c r="K740" s="21">
        <f>IF($J740="","",$H740/$J740*100)</f>
        <v/>
      </c>
      <c r="L740" s="21">
        <f>IF($J740="","",$J740/$H740)</f>
        <v/>
      </c>
      <c r="M740" s="21">
        <f>IF($B740="","",IFERROR(SUMIFS($H$4:$H$1003,$B$4:$B$1003,$B740,$J$4:$J$1003,"&gt;0")/SUMIFS($J$4:$J$1003,$B$4:$B$1003,$B740)*100,""))</f>
        <v/>
      </c>
      <c r="N740" s="23">
        <f>IF(OR($K740="",$M740=""),"",$K740/$M740-1)</f>
        <v/>
      </c>
      <c r="O740" s="24">
        <f>IF($N740="","",IF($N740&gt;0.3,"Very high",IF($N740&gt;0.2,"High","")))</f>
        <v/>
      </c>
    </row>
    <row r="741">
      <c r="A741" s="16" t="n"/>
      <c r="B741" s="17" t="n"/>
      <c r="C741" s="17" t="n"/>
      <c r="D741" s="18" t="n"/>
      <c r="E741" s="19" t="n"/>
      <c r="F741" s="20" t="n"/>
      <c r="G741" s="17" t="n"/>
      <c r="H741" s="21">
        <f>IF(OR($B741="",$E741=""),"",IF($B741&lt;&gt;$B740,$E741,IF($G740="Yes",$E741,N($H740)+$E741)))</f>
        <v/>
      </c>
      <c r="I741" s="22">
        <f>IF($B741="","",IF($B741&lt;&gt;$B740,"",IF($G740="Yes",IF($D740="","",$D740),$I740)))</f>
        <v/>
      </c>
      <c r="J741" s="22">
        <f>IF(OR($G741&lt;&gt;"Yes",$I741="",$D741=""),"",IF($D741-$I741&gt;0,$D741-$I741,""))</f>
        <v/>
      </c>
      <c r="K741" s="21">
        <f>IF($J741="","",$H741/$J741*100)</f>
        <v/>
      </c>
      <c r="L741" s="21">
        <f>IF($J741="","",$J741/$H741)</f>
        <v/>
      </c>
      <c r="M741" s="21">
        <f>IF($B741="","",IFERROR(SUMIFS($H$4:$H$1003,$B$4:$B$1003,$B741,$J$4:$J$1003,"&gt;0")/SUMIFS($J$4:$J$1003,$B$4:$B$1003,$B741)*100,""))</f>
        <v/>
      </c>
      <c r="N741" s="23">
        <f>IF(OR($K741="",$M741=""),"",$K741/$M741-1)</f>
        <v/>
      </c>
      <c r="O741" s="24">
        <f>IF($N741="","",IF($N741&gt;0.3,"Very high",IF($N741&gt;0.2,"High","")))</f>
        <v/>
      </c>
    </row>
    <row r="742">
      <c r="A742" s="16" t="n"/>
      <c r="B742" s="17" t="n"/>
      <c r="C742" s="17" t="n"/>
      <c r="D742" s="18" t="n"/>
      <c r="E742" s="19" t="n"/>
      <c r="F742" s="20" t="n"/>
      <c r="G742" s="17" t="n"/>
      <c r="H742" s="21">
        <f>IF(OR($B742="",$E742=""),"",IF($B742&lt;&gt;$B741,$E742,IF($G741="Yes",$E742,N($H741)+$E742)))</f>
        <v/>
      </c>
      <c r="I742" s="22">
        <f>IF($B742="","",IF($B742&lt;&gt;$B741,"",IF($G741="Yes",IF($D741="","",$D741),$I741)))</f>
        <v/>
      </c>
      <c r="J742" s="22">
        <f>IF(OR($G742&lt;&gt;"Yes",$I742="",$D742=""),"",IF($D742-$I742&gt;0,$D742-$I742,""))</f>
        <v/>
      </c>
      <c r="K742" s="21">
        <f>IF($J742="","",$H742/$J742*100)</f>
        <v/>
      </c>
      <c r="L742" s="21">
        <f>IF($J742="","",$J742/$H742)</f>
        <v/>
      </c>
      <c r="M742" s="21">
        <f>IF($B742="","",IFERROR(SUMIFS($H$4:$H$1003,$B$4:$B$1003,$B742,$J$4:$J$1003,"&gt;0")/SUMIFS($J$4:$J$1003,$B$4:$B$1003,$B742)*100,""))</f>
        <v/>
      </c>
      <c r="N742" s="23">
        <f>IF(OR($K742="",$M742=""),"",$K742/$M742-1)</f>
        <v/>
      </c>
      <c r="O742" s="24">
        <f>IF($N742="","",IF($N742&gt;0.3,"Very high",IF($N742&gt;0.2,"High","")))</f>
        <v/>
      </c>
    </row>
    <row r="743">
      <c r="A743" s="16" t="n"/>
      <c r="B743" s="17" t="n"/>
      <c r="C743" s="17" t="n"/>
      <c r="D743" s="18" t="n"/>
      <c r="E743" s="19" t="n"/>
      <c r="F743" s="20" t="n"/>
      <c r="G743" s="17" t="n"/>
      <c r="H743" s="21">
        <f>IF(OR($B743="",$E743=""),"",IF($B743&lt;&gt;$B742,$E743,IF($G742="Yes",$E743,N($H742)+$E743)))</f>
        <v/>
      </c>
      <c r="I743" s="22">
        <f>IF($B743="","",IF($B743&lt;&gt;$B742,"",IF($G742="Yes",IF($D742="","",$D742),$I742)))</f>
        <v/>
      </c>
      <c r="J743" s="22">
        <f>IF(OR($G743&lt;&gt;"Yes",$I743="",$D743=""),"",IF($D743-$I743&gt;0,$D743-$I743,""))</f>
        <v/>
      </c>
      <c r="K743" s="21">
        <f>IF($J743="","",$H743/$J743*100)</f>
        <v/>
      </c>
      <c r="L743" s="21">
        <f>IF($J743="","",$J743/$H743)</f>
        <v/>
      </c>
      <c r="M743" s="21">
        <f>IF($B743="","",IFERROR(SUMIFS($H$4:$H$1003,$B$4:$B$1003,$B743,$J$4:$J$1003,"&gt;0")/SUMIFS($J$4:$J$1003,$B$4:$B$1003,$B743)*100,""))</f>
        <v/>
      </c>
      <c r="N743" s="23">
        <f>IF(OR($K743="",$M743=""),"",$K743/$M743-1)</f>
        <v/>
      </c>
      <c r="O743" s="24">
        <f>IF($N743="","",IF($N743&gt;0.3,"Very high",IF($N743&gt;0.2,"High","")))</f>
        <v/>
      </c>
    </row>
    <row r="744">
      <c r="A744" s="16" t="n"/>
      <c r="B744" s="17" t="n"/>
      <c r="C744" s="17" t="n"/>
      <c r="D744" s="18" t="n"/>
      <c r="E744" s="19" t="n"/>
      <c r="F744" s="20" t="n"/>
      <c r="G744" s="17" t="n"/>
      <c r="H744" s="21">
        <f>IF(OR($B744="",$E744=""),"",IF($B744&lt;&gt;$B743,$E744,IF($G743="Yes",$E744,N($H743)+$E744)))</f>
        <v/>
      </c>
      <c r="I744" s="22">
        <f>IF($B744="","",IF($B744&lt;&gt;$B743,"",IF($G743="Yes",IF($D743="","",$D743),$I743)))</f>
        <v/>
      </c>
      <c r="J744" s="22">
        <f>IF(OR($G744&lt;&gt;"Yes",$I744="",$D744=""),"",IF($D744-$I744&gt;0,$D744-$I744,""))</f>
        <v/>
      </c>
      <c r="K744" s="21">
        <f>IF($J744="","",$H744/$J744*100)</f>
        <v/>
      </c>
      <c r="L744" s="21">
        <f>IF($J744="","",$J744/$H744)</f>
        <v/>
      </c>
      <c r="M744" s="21">
        <f>IF($B744="","",IFERROR(SUMIFS($H$4:$H$1003,$B$4:$B$1003,$B744,$J$4:$J$1003,"&gt;0")/SUMIFS($J$4:$J$1003,$B$4:$B$1003,$B744)*100,""))</f>
        <v/>
      </c>
      <c r="N744" s="23">
        <f>IF(OR($K744="",$M744=""),"",$K744/$M744-1)</f>
        <v/>
      </c>
      <c r="O744" s="24">
        <f>IF($N744="","",IF($N744&gt;0.3,"Very high",IF($N744&gt;0.2,"High","")))</f>
        <v/>
      </c>
    </row>
    <row r="745">
      <c r="A745" s="16" t="n"/>
      <c r="B745" s="17" t="n"/>
      <c r="C745" s="17" t="n"/>
      <c r="D745" s="18" t="n"/>
      <c r="E745" s="19" t="n"/>
      <c r="F745" s="20" t="n"/>
      <c r="G745" s="17" t="n"/>
      <c r="H745" s="21">
        <f>IF(OR($B745="",$E745=""),"",IF($B745&lt;&gt;$B744,$E745,IF($G744="Yes",$E745,N($H744)+$E745)))</f>
        <v/>
      </c>
      <c r="I745" s="22">
        <f>IF($B745="","",IF($B745&lt;&gt;$B744,"",IF($G744="Yes",IF($D744="","",$D744),$I744)))</f>
        <v/>
      </c>
      <c r="J745" s="22">
        <f>IF(OR($G745&lt;&gt;"Yes",$I745="",$D745=""),"",IF($D745-$I745&gt;0,$D745-$I745,""))</f>
        <v/>
      </c>
      <c r="K745" s="21">
        <f>IF($J745="","",$H745/$J745*100)</f>
        <v/>
      </c>
      <c r="L745" s="21">
        <f>IF($J745="","",$J745/$H745)</f>
        <v/>
      </c>
      <c r="M745" s="21">
        <f>IF($B745="","",IFERROR(SUMIFS($H$4:$H$1003,$B$4:$B$1003,$B745,$J$4:$J$1003,"&gt;0")/SUMIFS($J$4:$J$1003,$B$4:$B$1003,$B745)*100,""))</f>
        <v/>
      </c>
      <c r="N745" s="23">
        <f>IF(OR($K745="",$M745=""),"",$K745/$M745-1)</f>
        <v/>
      </c>
      <c r="O745" s="24">
        <f>IF($N745="","",IF($N745&gt;0.3,"Very high",IF($N745&gt;0.2,"High","")))</f>
        <v/>
      </c>
    </row>
    <row r="746">
      <c r="A746" s="16" t="n"/>
      <c r="B746" s="17" t="n"/>
      <c r="C746" s="17" t="n"/>
      <c r="D746" s="18" t="n"/>
      <c r="E746" s="19" t="n"/>
      <c r="F746" s="20" t="n"/>
      <c r="G746" s="17" t="n"/>
      <c r="H746" s="21">
        <f>IF(OR($B746="",$E746=""),"",IF($B746&lt;&gt;$B745,$E746,IF($G745="Yes",$E746,N($H745)+$E746)))</f>
        <v/>
      </c>
      <c r="I746" s="22">
        <f>IF($B746="","",IF($B746&lt;&gt;$B745,"",IF($G745="Yes",IF($D745="","",$D745),$I745)))</f>
        <v/>
      </c>
      <c r="J746" s="22">
        <f>IF(OR($G746&lt;&gt;"Yes",$I746="",$D746=""),"",IF($D746-$I746&gt;0,$D746-$I746,""))</f>
        <v/>
      </c>
      <c r="K746" s="21">
        <f>IF($J746="","",$H746/$J746*100)</f>
        <v/>
      </c>
      <c r="L746" s="21">
        <f>IF($J746="","",$J746/$H746)</f>
        <v/>
      </c>
      <c r="M746" s="21">
        <f>IF($B746="","",IFERROR(SUMIFS($H$4:$H$1003,$B$4:$B$1003,$B746,$J$4:$J$1003,"&gt;0")/SUMIFS($J$4:$J$1003,$B$4:$B$1003,$B746)*100,""))</f>
        <v/>
      </c>
      <c r="N746" s="23">
        <f>IF(OR($K746="",$M746=""),"",$K746/$M746-1)</f>
        <v/>
      </c>
      <c r="O746" s="24">
        <f>IF($N746="","",IF($N746&gt;0.3,"Very high",IF($N746&gt;0.2,"High","")))</f>
        <v/>
      </c>
    </row>
    <row r="747">
      <c r="A747" s="16" t="n"/>
      <c r="B747" s="17" t="n"/>
      <c r="C747" s="17" t="n"/>
      <c r="D747" s="18" t="n"/>
      <c r="E747" s="19" t="n"/>
      <c r="F747" s="20" t="n"/>
      <c r="G747" s="17" t="n"/>
      <c r="H747" s="21">
        <f>IF(OR($B747="",$E747=""),"",IF($B747&lt;&gt;$B746,$E747,IF($G746="Yes",$E747,N($H746)+$E747)))</f>
        <v/>
      </c>
      <c r="I747" s="22">
        <f>IF($B747="","",IF($B747&lt;&gt;$B746,"",IF($G746="Yes",IF($D746="","",$D746),$I746)))</f>
        <v/>
      </c>
      <c r="J747" s="22">
        <f>IF(OR($G747&lt;&gt;"Yes",$I747="",$D747=""),"",IF($D747-$I747&gt;0,$D747-$I747,""))</f>
        <v/>
      </c>
      <c r="K747" s="21">
        <f>IF($J747="","",$H747/$J747*100)</f>
        <v/>
      </c>
      <c r="L747" s="21">
        <f>IF($J747="","",$J747/$H747)</f>
        <v/>
      </c>
      <c r="M747" s="21">
        <f>IF($B747="","",IFERROR(SUMIFS($H$4:$H$1003,$B$4:$B$1003,$B747,$J$4:$J$1003,"&gt;0")/SUMIFS($J$4:$J$1003,$B$4:$B$1003,$B747)*100,""))</f>
        <v/>
      </c>
      <c r="N747" s="23">
        <f>IF(OR($K747="",$M747=""),"",$K747/$M747-1)</f>
        <v/>
      </c>
      <c r="O747" s="24">
        <f>IF($N747="","",IF($N747&gt;0.3,"Very high",IF($N747&gt;0.2,"High","")))</f>
        <v/>
      </c>
    </row>
    <row r="748">
      <c r="A748" s="16" t="n"/>
      <c r="B748" s="17" t="n"/>
      <c r="C748" s="17" t="n"/>
      <c r="D748" s="18" t="n"/>
      <c r="E748" s="19" t="n"/>
      <c r="F748" s="20" t="n"/>
      <c r="G748" s="17" t="n"/>
      <c r="H748" s="21">
        <f>IF(OR($B748="",$E748=""),"",IF($B748&lt;&gt;$B747,$E748,IF($G747="Yes",$E748,N($H747)+$E748)))</f>
        <v/>
      </c>
      <c r="I748" s="22">
        <f>IF($B748="","",IF($B748&lt;&gt;$B747,"",IF($G747="Yes",IF($D747="","",$D747),$I747)))</f>
        <v/>
      </c>
      <c r="J748" s="22">
        <f>IF(OR($G748&lt;&gt;"Yes",$I748="",$D748=""),"",IF($D748-$I748&gt;0,$D748-$I748,""))</f>
        <v/>
      </c>
      <c r="K748" s="21">
        <f>IF($J748="","",$H748/$J748*100)</f>
        <v/>
      </c>
      <c r="L748" s="21">
        <f>IF($J748="","",$J748/$H748)</f>
        <v/>
      </c>
      <c r="M748" s="21">
        <f>IF($B748="","",IFERROR(SUMIFS($H$4:$H$1003,$B$4:$B$1003,$B748,$J$4:$J$1003,"&gt;0")/SUMIFS($J$4:$J$1003,$B$4:$B$1003,$B748)*100,""))</f>
        <v/>
      </c>
      <c r="N748" s="23">
        <f>IF(OR($K748="",$M748=""),"",$K748/$M748-1)</f>
        <v/>
      </c>
      <c r="O748" s="24">
        <f>IF($N748="","",IF($N748&gt;0.3,"Very high",IF($N748&gt;0.2,"High","")))</f>
        <v/>
      </c>
    </row>
    <row r="749">
      <c r="A749" s="16" t="n"/>
      <c r="B749" s="17" t="n"/>
      <c r="C749" s="17" t="n"/>
      <c r="D749" s="18" t="n"/>
      <c r="E749" s="19" t="n"/>
      <c r="F749" s="20" t="n"/>
      <c r="G749" s="17" t="n"/>
      <c r="H749" s="21">
        <f>IF(OR($B749="",$E749=""),"",IF($B749&lt;&gt;$B748,$E749,IF($G748="Yes",$E749,N($H748)+$E749)))</f>
        <v/>
      </c>
      <c r="I749" s="22">
        <f>IF($B749="","",IF($B749&lt;&gt;$B748,"",IF($G748="Yes",IF($D748="","",$D748),$I748)))</f>
        <v/>
      </c>
      <c r="J749" s="22">
        <f>IF(OR($G749&lt;&gt;"Yes",$I749="",$D749=""),"",IF($D749-$I749&gt;0,$D749-$I749,""))</f>
        <v/>
      </c>
      <c r="K749" s="21">
        <f>IF($J749="","",$H749/$J749*100)</f>
        <v/>
      </c>
      <c r="L749" s="21">
        <f>IF($J749="","",$J749/$H749)</f>
        <v/>
      </c>
      <c r="M749" s="21">
        <f>IF($B749="","",IFERROR(SUMIFS($H$4:$H$1003,$B$4:$B$1003,$B749,$J$4:$J$1003,"&gt;0")/SUMIFS($J$4:$J$1003,$B$4:$B$1003,$B749)*100,""))</f>
        <v/>
      </c>
      <c r="N749" s="23">
        <f>IF(OR($K749="",$M749=""),"",$K749/$M749-1)</f>
        <v/>
      </c>
      <c r="O749" s="24">
        <f>IF($N749="","",IF($N749&gt;0.3,"Very high",IF($N749&gt;0.2,"High","")))</f>
        <v/>
      </c>
    </row>
    <row r="750">
      <c r="A750" s="16" t="n"/>
      <c r="B750" s="17" t="n"/>
      <c r="C750" s="17" t="n"/>
      <c r="D750" s="18" t="n"/>
      <c r="E750" s="19" t="n"/>
      <c r="F750" s="20" t="n"/>
      <c r="G750" s="17" t="n"/>
      <c r="H750" s="21">
        <f>IF(OR($B750="",$E750=""),"",IF($B750&lt;&gt;$B749,$E750,IF($G749="Yes",$E750,N($H749)+$E750)))</f>
        <v/>
      </c>
      <c r="I750" s="22">
        <f>IF($B750="","",IF($B750&lt;&gt;$B749,"",IF($G749="Yes",IF($D749="","",$D749),$I749)))</f>
        <v/>
      </c>
      <c r="J750" s="22">
        <f>IF(OR($G750&lt;&gt;"Yes",$I750="",$D750=""),"",IF($D750-$I750&gt;0,$D750-$I750,""))</f>
        <v/>
      </c>
      <c r="K750" s="21">
        <f>IF($J750="","",$H750/$J750*100)</f>
        <v/>
      </c>
      <c r="L750" s="21">
        <f>IF($J750="","",$J750/$H750)</f>
        <v/>
      </c>
      <c r="M750" s="21">
        <f>IF($B750="","",IFERROR(SUMIFS($H$4:$H$1003,$B$4:$B$1003,$B750,$J$4:$J$1003,"&gt;0")/SUMIFS($J$4:$J$1003,$B$4:$B$1003,$B750)*100,""))</f>
        <v/>
      </c>
      <c r="N750" s="23">
        <f>IF(OR($K750="",$M750=""),"",$K750/$M750-1)</f>
        <v/>
      </c>
      <c r="O750" s="24">
        <f>IF($N750="","",IF($N750&gt;0.3,"Very high",IF($N750&gt;0.2,"High","")))</f>
        <v/>
      </c>
    </row>
    <row r="751">
      <c r="A751" s="16" t="n"/>
      <c r="B751" s="17" t="n"/>
      <c r="C751" s="17" t="n"/>
      <c r="D751" s="18" t="n"/>
      <c r="E751" s="19" t="n"/>
      <c r="F751" s="20" t="n"/>
      <c r="G751" s="17" t="n"/>
      <c r="H751" s="21">
        <f>IF(OR($B751="",$E751=""),"",IF($B751&lt;&gt;$B750,$E751,IF($G750="Yes",$E751,N($H750)+$E751)))</f>
        <v/>
      </c>
      <c r="I751" s="22">
        <f>IF($B751="","",IF($B751&lt;&gt;$B750,"",IF($G750="Yes",IF($D750="","",$D750),$I750)))</f>
        <v/>
      </c>
      <c r="J751" s="22">
        <f>IF(OR($G751&lt;&gt;"Yes",$I751="",$D751=""),"",IF($D751-$I751&gt;0,$D751-$I751,""))</f>
        <v/>
      </c>
      <c r="K751" s="21">
        <f>IF($J751="","",$H751/$J751*100)</f>
        <v/>
      </c>
      <c r="L751" s="21">
        <f>IF($J751="","",$J751/$H751)</f>
        <v/>
      </c>
      <c r="M751" s="21">
        <f>IF($B751="","",IFERROR(SUMIFS($H$4:$H$1003,$B$4:$B$1003,$B751,$J$4:$J$1003,"&gt;0")/SUMIFS($J$4:$J$1003,$B$4:$B$1003,$B751)*100,""))</f>
        <v/>
      </c>
      <c r="N751" s="23">
        <f>IF(OR($K751="",$M751=""),"",$K751/$M751-1)</f>
        <v/>
      </c>
      <c r="O751" s="24">
        <f>IF($N751="","",IF($N751&gt;0.3,"Very high",IF($N751&gt;0.2,"High","")))</f>
        <v/>
      </c>
    </row>
    <row r="752">
      <c r="A752" s="16" t="n"/>
      <c r="B752" s="17" t="n"/>
      <c r="C752" s="17" t="n"/>
      <c r="D752" s="18" t="n"/>
      <c r="E752" s="19" t="n"/>
      <c r="F752" s="20" t="n"/>
      <c r="G752" s="17" t="n"/>
      <c r="H752" s="21">
        <f>IF(OR($B752="",$E752=""),"",IF($B752&lt;&gt;$B751,$E752,IF($G751="Yes",$E752,N($H751)+$E752)))</f>
        <v/>
      </c>
      <c r="I752" s="22">
        <f>IF($B752="","",IF($B752&lt;&gt;$B751,"",IF($G751="Yes",IF($D751="","",$D751),$I751)))</f>
        <v/>
      </c>
      <c r="J752" s="22">
        <f>IF(OR($G752&lt;&gt;"Yes",$I752="",$D752=""),"",IF($D752-$I752&gt;0,$D752-$I752,""))</f>
        <v/>
      </c>
      <c r="K752" s="21">
        <f>IF($J752="","",$H752/$J752*100)</f>
        <v/>
      </c>
      <c r="L752" s="21">
        <f>IF($J752="","",$J752/$H752)</f>
        <v/>
      </c>
      <c r="M752" s="21">
        <f>IF($B752="","",IFERROR(SUMIFS($H$4:$H$1003,$B$4:$B$1003,$B752,$J$4:$J$1003,"&gt;0")/SUMIFS($J$4:$J$1003,$B$4:$B$1003,$B752)*100,""))</f>
        <v/>
      </c>
      <c r="N752" s="23">
        <f>IF(OR($K752="",$M752=""),"",$K752/$M752-1)</f>
        <v/>
      </c>
      <c r="O752" s="24">
        <f>IF($N752="","",IF($N752&gt;0.3,"Very high",IF($N752&gt;0.2,"High","")))</f>
        <v/>
      </c>
    </row>
    <row r="753">
      <c r="A753" s="16" t="n"/>
      <c r="B753" s="17" t="n"/>
      <c r="C753" s="17" t="n"/>
      <c r="D753" s="18" t="n"/>
      <c r="E753" s="19" t="n"/>
      <c r="F753" s="20" t="n"/>
      <c r="G753" s="17" t="n"/>
      <c r="H753" s="21">
        <f>IF(OR($B753="",$E753=""),"",IF($B753&lt;&gt;$B752,$E753,IF($G752="Yes",$E753,N($H752)+$E753)))</f>
        <v/>
      </c>
      <c r="I753" s="22">
        <f>IF($B753="","",IF($B753&lt;&gt;$B752,"",IF($G752="Yes",IF($D752="","",$D752),$I752)))</f>
        <v/>
      </c>
      <c r="J753" s="22">
        <f>IF(OR($G753&lt;&gt;"Yes",$I753="",$D753=""),"",IF($D753-$I753&gt;0,$D753-$I753,""))</f>
        <v/>
      </c>
      <c r="K753" s="21">
        <f>IF($J753="","",$H753/$J753*100)</f>
        <v/>
      </c>
      <c r="L753" s="21">
        <f>IF($J753="","",$J753/$H753)</f>
        <v/>
      </c>
      <c r="M753" s="21">
        <f>IF($B753="","",IFERROR(SUMIFS($H$4:$H$1003,$B$4:$B$1003,$B753,$J$4:$J$1003,"&gt;0")/SUMIFS($J$4:$J$1003,$B$4:$B$1003,$B753)*100,""))</f>
        <v/>
      </c>
      <c r="N753" s="23">
        <f>IF(OR($K753="",$M753=""),"",$K753/$M753-1)</f>
        <v/>
      </c>
      <c r="O753" s="24">
        <f>IF($N753="","",IF($N753&gt;0.3,"Very high",IF($N753&gt;0.2,"High","")))</f>
        <v/>
      </c>
    </row>
    <row r="754">
      <c r="A754" s="16" t="n"/>
      <c r="B754" s="17" t="n"/>
      <c r="C754" s="17" t="n"/>
      <c r="D754" s="18" t="n"/>
      <c r="E754" s="19" t="n"/>
      <c r="F754" s="20" t="n"/>
      <c r="G754" s="17" t="n"/>
      <c r="H754" s="21">
        <f>IF(OR($B754="",$E754=""),"",IF($B754&lt;&gt;$B753,$E754,IF($G753="Yes",$E754,N($H753)+$E754)))</f>
        <v/>
      </c>
      <c r="I754" s="22">
        <f>IF($B754="","",IF($B754&lt;&gt;$B753,"",IF($G753="Yes",IF($D753="","",$D753),$I753)))</f>
        <v/>
      </c>
      <c r="J754" s="22">
        <f>IF(OR($G754&lt;&gt;"Yes",$I754="",$D754=""),"",IF($D754-$I754&gt;0,$D754-$I754,""))</f>
        <v/>
      </c>
      <c r="K754" s="21">
        <f>IF($J754="","",$H754/$J754*100)</f>
        <v/>
      </c>
      <c r="L754" s="21">
        <f>IF($J754="","",$J754/$H754)</f>
        <v/>
      </c>
      <c r="M754" s="21">
        <f>IF($B754="","",IFERROR(SUMIFS($H$4:$H$1003,$B$4:$B$1003,$B754,$J$4:$J$1003,"&gt;0")/SUMIFS($J$4:$J$1003,$B$4:$B$1003,$B754)*100,""))</f>
        <v/>
      </c>
      <c r="N754" s="23">
        <f>IF(OR($K754="",$M754=""),"",$K754/$M754-1)</f>
        <v/>
      </c>
      <c r="O754" s="24">
        <f>IF($N754="","",IF($N754&gt;0.3,"Very high",IF($N754&gt;0.2,"High","")))</f>
        <v/>
      </c>
    </row>
    <row r="755">
      <c r="A755" s="16" t="n"/>
      <c r="B755" s="17" t="n"/>
      <c r="C755" s="17" t="n"/>
      <c r="D755" s="18" t="n"/>
      <c r="E755" s="19" t="n"/>
      <c r="F755" s="20" t="n"/>
      <c r="G755" s="17" t="n"/>
      <c r="H755" s="21">
        <f>IF(OR($B755="",$E755=""),"",IF($B755&lt;&gt;$B754,$E755,IF($G754="Yes",$E755,N($H754)+$E755)))</f>
        <v/>
      </c>
      <c r="I755" s="22">
        <f>IF($B755="","",IF($B755&lt;&gt;$B754,"",IF($G754="Yes",IF($D754="","",$D754),$I754)))</f>
        <v/>
      </c>
      <c r="J755" s="22">
        <f>IF(OR($G755&lt;&gt;"Yes",$I755="",$D755=""),"",IF($D755-$I755&gt;0,$D755-$I755,""))</f>
        <v/>
      </c>
      <c r="K755" s="21">
        <f>IF($J755="","",$H755/$J755*100)</f>
        <v/>
      </c>
      <c r="L755" s="21">
        <f>IF($J755="","",$J755/$H755)</f>
        <v/>
      </c>
      <c r="M755" s="21">
        <f>IF($B755="","",IFERROR(SUMIFS($H$4:$H$1003,$B$4:$B$1003,$B755,$J$4:$J$1003,"&gt;0")/SUMIFS($J$4:$J$1003,$B$4:$B$1003,$B755)*100,""))</f>
        <v/>
      </c>
      <c r="N755" s="23">
        <f>IF(OR($K755="",$M755=""),"",$K755/$M755-1)</f>
        <v/>
      </c>
      <c r="O755" s="24">
        <f>IF($N755="","",IF($N755&gt;0.3,"Very high",IF($N755&gt;0.2,"High","")))</f>
        <v/>
      </c>
    </row>
    <row r="756">
      <c r="A756" s="16" t="n"/>
      <c r="B756" s="17" t="n"/>
      <c r="C756" s="17" t="n"/>
      <c r="D756" s="18" t="n"/>
      <c r="E756" s="19" t="n"/>
      <c r="F756" s="20" t="n"/>
      <c r="G756" s="17" t="n"/>
      <c r="H756" s="21">
        <f>IF(OR($B756="",$E756=""),"",IF($B756&lt;&gt;$B755,$E756,IF($G755="Yes",$E756,N($H755)+$E756)))</f>
        <v/>
      </c>
      <c r="I756" s="22">
        <f>IF($B756="","",IF($B756&lt;&gt;$B755,"",IF($G755="Yes",IF($D755="","",$D755),$I755)))</f>
        <v/>
      </c>
      <c r="J756" s="22">
        <f>IF(OR($G756&lt;&gt;"Yes",$I756="",$D756=""),"",IF($D756-$I756&gt;0,$D756-$I756,""))</f>
        <v/>
      </c>
      <c r="K756" s="21">
        <f>IF($J756="","",$H756/$J756*100)</f>
        <v/>
      </c>
      <c r="L756" s="21">
        <f>IF($J756="","",$J756/$H756)</f>
        <v/>
      </c>
      <c r="M756" s="21">
        <f>IF($B756="","",IFERROR(SUMIFS($H$4:$H$1003,$B$4:$B$1003,$B756,$J$4:$J$1003,"&gt;0")/SUMIFS($J$4:$J$1003,$B$4:$B$1003,$B756)*100,""))</f>
        <v/>
      </c>
      <c r="N756" s="23">
        <f>IF(OR($K756="",$M756=""),"",$K756/$M756-1)</f>
        <v/>
      </c>
      <c r="O756" s="24">
        <f>IF($N756="","",IF($N756&gt;0.3,"Very high",IF($N756&gt;0.2,"High","")))</f>
        <v/>
      </c>
    </row>
    <row r="757">
      <c r="A757" s="16" t="n"/>
      <c r="B757" s="17" t="n"/>
      <c r="C757" s="17" t="n"/>
      <c r="D757" s="18" t="n"/>
      <c r="E757" s="19" t="n"/>
      <c r="F757" s="20" t="n"/>
      <c r="G757" s="17" t="n"/>
      <c r="H757" s="21">
        <f>IF(OR($B757="",$E757=""),"",IF($B757&lt;&gt;$B756,$E757,IF($G756="Yes",$E757,N($H756)+$E757)))</f>
        <v/>
      </c>
      <c r="I757" s="22">
        <f>IF($B757="","",IF($B757&lt;&gt;$B756,"",IF($G756="Yes",IF($D756="","",$D756),$I756)))</f>
        <v/>
      </c>
      <c r="J757" s="22">
        <f>IF(OR($G757&lt;&gt;"Yes",$I757="",$D757=""),"",IF($D757-$I757&gt;0,$D757-$I757,""))</f>
        <v/>
      </c>
      <c r="K757" s="21">
        <f>IF($J757="","",$H757/$J757*100)</f>
        <v/>
      </c>
      <c r="L757" s="21">
        <f>IF($J757="","",$J757/$H757)</f>
        <v/>
      </c>
      <c r="M757" s="21">
        <f>IF($B757="","",IFERROR(SUMIFS($H$4:$H$1003,$B$4:$B$1003,$B757,$J$4:$J$1003,"&gt;0")/SUMIFS($J$4:$J$1003,$B$4:$B$1003,$B757)*100,""))</f>
        <v/>
      </c>
      <c r="N757" s="23">
        <f>IF(OR($K757="",$M757=""),"",$K757/$M757-1)</f>
        <v/>
      </c>
      <c r="O757" s="24">
        <f>IF($N757="","",IF($N757&gt;0.3,"Very high",IF($N757&gt;0.2,"High","")))</f>
        <v/>
      </c>
    </row>
    <row r="758">
      <c r="A758" s="16" t="n"/>
      <c r="B758" s="17" t="n"/>
      <c r="C758" s="17" t="n"/>
      <c r="D758" s="18" t="n"/>
      <c r="E758" s="19" t="n"/>
      <c r="F758" s="20" t="n"/>
      <c r="G758" s="17" t="n"/>
      <c r="H758" s="21">
        <f>IF(OR($B758="",$E758=""),"",IF($B758&lt;&gt;$B757,$E758,IF($G757="Yes",$E758,N($H757)+$E758)))</f>
        <v/>
      </c>
      <c r="I758" s="22">
        <f>IF($B758="","",IF($B758&lt;&gt;$B757,"",IF($G757="Yes",IF($D757="","",$D757),$I757)))</f>
        <v/>
      </c>
      <c r="J758" s="22">
        <f>IF(OR($G758&lt;&gt;"Yes",$I758="",$D758=""),"",IF($D758-$I758&gt;0,$D758-$I758,""))</f>
        <v/>
      </c>
      <c r="K758" s="21">
        <f>IF($J758="","",$H758/$J758*100)</f>
        <v/>
      </c>
      <c r="L758" s="21">
        <f>IF($J758="","",$J758/$H758)</f>
        <v/>
      </c>
      <c r="M758" s="21">
        <f>IF($B758="","",IFERROR(SUMIFS($H$4:$H$1003,$B$4:$B$1003,$B758,$J$4:$J$1003,"&gt;0")/SUMIFS($J$4:$J$1003,$B$4:$B$1003,$B758)*100,""))</f>
        <v/>
      </c>
      <c r="N758" s="23">
        <f>IF(OR($K758="",$M758=""),"",$K758/$M758-1)</f>
        <v/>
      </c>
      <c r="O758" s="24">
        <f>IF($N758="","",IF($N758&gt;0.3,"Very high",IF($N758&gt;0.2,"High","")))</f>
        <v/>
      </c>
    </row>
    <row r="759">
      <c r="A759" s="16" t="n"/>
      <c r="B759" s="17" t="n"/>
      <c r="C759" s="17" t="n"/>
      <c r="D759" s="18" t="n"/>
      <c r="E759" s="19" t="n"/>
      <c r="F759" s="20" t="n"/>
      <c r="G759" s="17" t="n"/>
      <c r="H759" s="21">
        <f>IF(OR($B759="",$E759=""),"",IF($B759&lt;&gt;$B758,$E759,IF($G758="Yes",$E759,N($H758)+$E759)))</f>
        <v/>
      </c>
      <c r="I759" s="22">
        <f>IF($B759="","",IF($B759&lt;&gt;$B758,"",IF($G758="Yes",IF($D758="","",$D758),$I758)))</f>
        <v/>
      </c>
      <c r="J759" s="22">
        <f>IF(OR($G759&lt;&gt;"Yes",$I759="",$D759=""),"",IF($D759-$I759&gt;0,$D759-$I759,""))</f>
        <v/>
      </c>
      <c r="K759" s="21">
        <f>IF($J759="","",$H759/$J759*100)</f>
        <v/>
      </c>
      <c r="L759" s="21">
        <f>IF($J759="","",$J759/$H759)</f>
        <v/>
      </c>
      <c r="M759" s="21">
        <f>IF($B759="","",IFERROR(SUMIFS($H$4:$H$1003,$B$4:$B$1003,$B759,$J$4:$J$1003,"&gt;0")/SUMIFS($J$4:$J$1003,$B$4:$B$1003,$B759)*100,""))</f>
        <v/>
      </c>
      <c r="N759" s="23">
        <f>IF(OR($K759="",$M759=""),"",$K759/$M759-1)</f>
        <v/>
      </c>
      <c r="O759" s="24">
        <f>IF($N759="","",IF($N759&gt;0.3,"Very high",IF($N759&gt;0.2,"High","")))</f>
        <v/>
      </c>
    </row>
    <row r="760">
      <c r="A760" s="16" t="n"/>
      <c r="B760" s="17" t="n"/>
      <c r="C760" s="17" t="n"/>
      <c r="D760" s="18" t="n"/>
      <c r="E760" s="19" t="n"/>
      <c r="F760" s="20" t="n"/>
      <c r="G760" s="17" t="n"/>
      <c r="H760" s="21">
        <f>IF(OR($B760="",$E760=""),"",IF($B760&lt;&gt;$B759,$E760,IF($G759="Yes",$E760,N($H759)+$E760)))</f>
        <v/>
      </c>
      <c r="I760" s="22">
        <f>IF($B760="","",IF($B760&lt;&gt;$B759,"",IF($G759="Yes",IF($D759="","",$D759),$I759)))</f>
        <v/>
      </c>
      <c r="J760" s="22">
        <f>IF(OR($G760&lt;&gt;"Yes",$I760="",$D760=""),"",IF($D760-$I760&gt;0,$D760-$I760,""))</f>
        <v/>
      </c>
      <c r="K760" s="21">
        <f>IF($J760="","",$H760/$J760*100)</f>
        <v/>
      </c>
      <c r="L760" s="21">
        <f>IF($J760="","",$J760/$H760)</f>
        <v/>
      </c>
      <c r="M760" s="21">
        <f>IF($B760="","",IFERROR(SUMIFS($H$4:$H$1003,$B$4:$B$1003,$B760,$J$4:$J$1003,"&gt;0")/SUMIFS($J$4:$J$1003,$B$4:$B$1003,$B760)*100,""))</f>
        <v/>
      </c>
      <c r="N760" s="23">
        <f>IF(OR($K760="",$M760=""),"",$K760/$M760-1)</f>
        <v/>
      </c>
      <c r="O760" s="24">
        <f>IF($N760="","",IF($N760&gt;0.3,"Very high",IF($N760&gt;0.2,"High","")))</f>
        <v/>
      </c>
    </row>
    <row r="761">
      <c r="A761" s="16" t="n"/>
      <c r="B761" s="17" t="n"/>
      <c r="C761" s="17" t="n"/>
      <c r="D761" s="18" t="n"/>
      <c r="E761" s="19" t="n"/>
      <c r="F761" s="20" t="n"/>
      <c r="G761" s="17" t="n"/>
      <c r="H761" s="21">
        <f>IF(OR($B761="",$E761=""),"",IF($B761&lt;&gt;$B760,$E761,IF($G760="Yes",$E761,N($H760)+$E761)))</f>
        <v/>
      </c>
      <c r="I761" s="22">
        <f>IF($B761="","",IF($B761&lt;&gt;$B760,"",IF($G760="Yes",IF($D760="","",$D760),$I760)))</f>
        <v/>
      </c>
      <c r="J761" s="22">
        <f>IF(OR($G761&lt;&gt;"Yes",$I761="",$D761=""),"",IF($D761-$I761&gt;0,$D761-$I761,""))</f>
        <v/>
      </c>
      <c r="K761" s="21">
        <f>IF($J761="","",$H761/$J761*100)</f>
        <v/>
      </c>
      <c r="L761" s="21">
        <f>IF($J761="","",$J761/$H761)</f>
        <v/>
      </c>
      <c r="M761" s="21">
        <f>IF($B761="","",IFERROR(SUMIFS($H$4:$H$1003,$B$4:$B$1003,$B761,$J$4:$J$1003,"&gt;0")/SUMIFS($J$4:$J$1003,$B$4:$B$1003,$B761)*100,""))</f>
        <v/>
      </c>
      <c r="N761" s="23">
        <f>IF(OR($K761="",$M761=""),"",$K761/$M761-1)</f>
        <v/>
      </c>
      <c r="O761" s="24">
        <f>IF($N761="","",IF($N761&gt;0.3,"Very high",IF($N761&gt;0.2,"High","")))</f>
        <v/>
      </c>
    </row>
    <row r="762">
      <c r="A762" s="16" t="n"/>
      <c r="B762" s="17" t="n"/>
      <c r="C762" s="17" t="n"/>
      <c r="D762" s="18" t="n"/>
      <c r="E762" s="19" t="n"/>
      <c r="F762" s="20" t="n"/>
      <c r="G762" s="17" t="n"/>
      <c r="H762" s="21">
        <f>IF(OR($B762="",$E762=""),"",IF($B762&lt;&gt;$B761,$E762,IF($G761="Yes",$E762,N($H761)+$E762)))</f>
        <v/>
      </c>
      <c r="I762" s="22">
        <f>IF($B762="","",IF($B762&lt;&gt;$B761,"",IF($G761="Yes",IF($D761="","",$D761),$I761)))</f>
        <v/>
      </c>
      <c r="J762" s="22">
        <f>IF(OR($G762&lt;&gt;"Yes",$I762="",$D762=""),"",IF($D762-$I762&gt;0,$D762-$I762,""))</f>
        <v/>
      </c>
      <c r="K762" s="21">
        <f>IF($J762="","",$H762/$J762*100)</f>
        <v/>
      </c>
      <c r="L762" s="21">
        <f>IF($J762="","",$J762/$H762)</f>
        <v/>
      </c>
      <c r="M762" s="21">
        <f>IF($B762="","",IFERROR(SUMIFS($H$4:$H$1003,$B$4:$B$1003,$B762,$J$4:$J$1003,"&gt;0")/SUMIFS($J$4:$J$1003,$B$4:$B$1003,$B762)*100,""))</f>
        <v/>
      </c>
      <c r="N762" s="23">
        <f>IF(OR($K762="",$M762=""),"",$K762/$M762-1)</f>
        <v/>
      </c>
      <c r="O762" s="24">
        <f>IF($N762="","",IF($N762&gt;0.3,"Very high",IF($N762&gt;0.2,"High","")))</f>
        <v/>
      </c>
    </row>
    <row r="763">
      <c r="A763" s="16" t="n"/>
      <c r="B763" s="17" t="n"/>
      <c r="C763" s="17" t="n"/>
      <c r="D763" s="18" t="n"/>
      <c r="E763" s="19" t="n"/>
      <c r="F763" s="20" t="n"/>
      <c r="G763" s="17" t="n"/>
      <c r="H763" s="21">
        <f>IF(OR($B763="",$E763=""),"",IF($B763&lt;&gt;$B762,$E763,IF($G762="Yes",$E763,N($H762)+$E763)))</f>
        <v/>
      </c>
      <c r="I763" s="22">
        <f>IF($B763="","",IF($B763&lt;&gt;$B762,"",IF($G762="Yes",IF($D762="","",$D762),$I762)))</f>
        <v/>
      </c>
      <c r="J763" s="22">
        <f>IF(OR($G763&lt;&gt;"Yes",$I763="",$D763=""),"",IF($D763-$I763&gt;0,$D763-$I763,""))</f>
        <v/>
      </c>
      <c r="K763" s="21">
        <f>IF($J763="","",$H763/$J763*100)</f>
        <v/>
      </c>
      <c r="L763" s="21">
        <f>IF($J763="","",$J763/$H763)</f>
        <v/>
      </c>
      <c r="M763" s="21">
        <f>IF($B763="","",IFERROR(SUMIFS($H$4:$H$1003,$B$4:$B$1003,$B763,$J$4:$J$1003,"&gt;0")/SUMIFS($J$4:$J$1003,$B$4:$B$1003,$B763)*100,""))</f>
        <v/>
      </c>
      <c r="N763" s="23">
        <f>IF(OR($K763="",$M763=""),"",$K763/$M763-1)</f>
        <v/>
      </c>
      <c r="O763" s="24">
        <f>IF($N763="","",IF($N763&gt;0.3,"Very high",IF($N763&gt;0.2,"High","")))</f>
        <v/>
      </c>
    </row>
    <row r="764">
      <c r="A764" s="16" t="n"/>
      <c r="B764" s="17" t="n"/>
      <c r="C764" s="17" t="n"/>
      <c r="D764" s="18" t="n"/>
      <c r="E764" s="19" t="n"/>
      <c r="F764" s="20" t="n"/>
      <c r="G764" s="17" t="n"/>
      <c r="H764" s="21">
        <f>IF(OR($B764="",$E764=""),"",IF($B764&lt;&gt;$B763,$E764,IF($G763="Yes",$E764,N($H763)+$E764)))</f>
        <v/>
      </c>
      <c r="I764" s="22">
        <f>IF($B764="","",IF($B764&lt;&gt;$B763,"",IF($G763="Yes",IF($D763="","",$D763),$I763)))</f>
        <v/>
      </c>
      <c r="J764" s="22">
        <f>IF(OR($G764&lt;&gt;"Yes",$I764="",$D764=""),"",IF($D764-$I764&gt;0,$D764-$I764,""))</f>
        <v/>
      </c>
      <c r="K764" s="21">
        <f>IF($J764="","",$H764/$J764*100)</f>
        <v/>
      </c>
      <c r="L764" s="21">
        <f>IF($J764="","",$J764/$H764)</f>
        <v/>
      </c>
      <c r="M764" s="21">
        <f>IF($B764="","",IFERROR(SUMIFS($H$4:$H$1003,$B$4:$B$1003,$B764,$J$4:$J$1003,"&gt;0")/SUMIFS($J$4:$J$1003,$B$4:$B$1003,$B764)*100,""))</f>
        <v/>
      </c>
      <c r="N764" s="23">
        <f>IF(OR($K764="",$M764=""),"",$K764/$M764-1)</f>
        <v/>
      </c>
      <c r="O764" s="24">
        <f>IF($N764="","",IF($N764&gt;0.3,"Very high",IF($N764&gt;0.2,"High","")))</f>
        <v/>
      </c>
    </row>
    <row r="765">
      <c r="A765" s="16" t="n"/>
      <c r="B765" s="17" t="n"/>
      <c r="C765" s="17" t="n"/>
      <c r="D765" s="18" t="n"/>
      <c r="E765" s="19" t="n"/>
      <c r="F765" s="20" t="n"/>
      <c r="G765" s="17" t="n"/>
      <c r="H765" s="21">
        <f>IF(OR($B765="",$E765=""),"",IF($B765&lt;&gt;$B764,$E765,IF($G764="Yes",$E765,N($H764)+$E765)))</f>
        <v/>
      </c>
      <c r="I765" s="22">
        <f>IF($B765="","",IF($B765&lt;&gt;$B764,"",IF($G764="Yes",IF($D764="","",$D764),$I764)))</f>
        <v/>
      </c>
      <c r="J765" s="22">
        <f>IF(OR($G765&lt;&gt;"Yes",$I765="",$D765=""),"",IF($D765-$I765&gt;0,$D765-$I765,""))</f>
        <v/>
      </c>
      <c r="K765" s="21">
        <f>IF($J765="","",$H765/$J765*100)</f>
        <v/>
      </c>
      <c r="L765" s="21">
        <f>IF($J765="","",$J765/$H765)</f>
        <v/>
      </c>
      <c r="M765" s="21">
        <f>IF($B765="","",IFERROR(SUMIFS($H$4:$H$1003,$B$4:$B$1003,$B765,$J$4:$J$1003,"&gt;0")/SUMIFS($J$4:$J$1003,$B$4:$B$1003,$B765)*100,""))</f>
        <v/>
      </c>
      <c r="N765" s="23">
        <f>IF(OR($K765="",$M765=""),"",$K765/$M765-1)</f>
        <v/>
      </c>
      <c r="O765" s="24">
        <f>IF($N765="","",IF($N765&gt;0.3,"Very high",IF($N765&gt;0.2,"High","")))</f>
        <v/>
      </c>
    </row>
    <row r="766">
      <c r="A766" s="16" t="n"/>
      <c r="B766" s="17" t="n"/>
      <c r="C766" s="17" t="n"/>
      <c r="D766" s="18" t="n"/>
      <c r="E766" s="19" t="n"/>
      <c r="F766" s="20" t="n"/>
      <c r="G766" s="17" t="n"/>
      <c r="H766" s="21">
        <f>IF(OR($B766="",$E766=""),"",IF($B766&lt;&gt;$B765,$E766,IF($G765="Yes",$E766,N($H765)+$E766)))</f>
        <v/>
      </c>
      <c r="I766" s="22">
        <f>IF($B766="","",IF($B766&lt;&gt;$B765,"",IF($G765="Yes",IF($D765="","",$D765),$I765)))</f>
        <v/>
      </c>
      <c r="J766" s="22">
        <f>IF(OR($G766&lt;&gt;"Yes",$I766="",$D766=""),"",IF($D766-$I766&gt;0,$D766-$I766,""))</f>
        <v/>
      </c>
      <c r="K766" s="21">
        <f>IF($J766="","",$H766/$J766*100)</f>
        <v/>
      </c>
      <c r="L766" s="21">
        <f>IF($J766="","",$J766/$H766)</f>
        <v/>
      </c>
      <c r="M766" s="21">
        <f>IF($B766="","",IFERROR(SUMIFS($H$4:$H$1003,$B$4:$B$1003,$B766,$J$4:$J$1003,"&gt;0")/SUMIFS($J$4:$J$1003,$B$4:$B$1003,$B766)*100,""))</f>
        <v/>
      </c>
      <c r="N766" s="23">
        <f>IF(OR($K766="",$M766=""),"",$K766/$M766-1)</f>
        <v/>
      </c>
      <c r="O766" s="24">
        <f>IF($N766="","",IF($N766&gt;0.3,"Very high",IF($N766&gt;0.2,"High","")))</f>
        <v/>
      </c>
    </row>
    <row r="767">
      <c r="A767" s="16" t="n"/>
      <c r="B767" s="17" t="n"/>
      <c r="C767" s="17" t="n"/>
      <c r="D767" s="18" t="n"/>
      <c r="E767" s="19" t="n"/>
      <c r="F767" s="20" t="n"/>
      <c r="G767" s="17" t="n"/>
      <c r="H767" s="21">
        <f>IF(OR($B767="",$E767=""),"",IF($B767&lt;&gt;$B766,$E767,IF($G766="Yes",$E767,N($H766)+$E767)))</f>
        <v/>
      </c>
      <c r="I767" s="22">
        <f>IF($B767="","",IF($B767&lt;&gt;$B766,"",IF($G766="Yes",IF($D766="","",$D766),$I766)))</f>
        <v/>
      </c>
      <c r="J767" s="22">
        <f>IF(OR($G767&lt;&gt;"Yes",$I767="",$D767=""),"",IF($D767-$I767&gt;0,$D767-$I767,""))</f>
        <v/>
      </c>
      <c r="K767" s="21">
        <f>IF($J767="","",$H767/$J767*100)</f>
        <v/>
      </c>
      <c r="L767" s="21">
        <f>IF($J767="","",$J767/$H767)</f>
        <v/>
      </c>
      <c r="M767" s="21">
        <f>IF($B767="","",IFERROR(SUMIFS($H$4:$H$1003,$B$4:$B$1003,$B767,$J$4:$J$1003,"&gt;0")/SUMIFS($J$4:$J$1003,$B$4:$B$1003,$B767)*100,""))</f>
        <v/>
      </c>
      <c r="N767" s="23">
        <f>IF(OR($K767="",$M767=""),"",$K767/$M767-1)</f>
        <v/>
      </c>
      <c r="O767" s="24">
        <f>IF($N767="","",IF($N767&gt;0.3,"Very high",IF($N767&gt;0.2,"High","")))</f>
        <v/>
      </c>
    </row>
    <row r="768">
      <c r="A768" s="16" t="n"/>
      <c r="B768" s="17" t="n"/>
      <c r="C768" s="17" t="n"/>
      <c r="D768" s="18" t="n"/>
      <c r="E768" s="19" t="n"/>
      <c r="F768" s="20" t="n"/>
      <c r="G768" s="17" t="n"/>
      <c r="H768" s="21">
        <f>IF(OR($B768="",$E768=""),"",IF($B768&lt;&gt;$B767,$E768,IF($G767="Yes",$E768,N($H767)+$E768)))</f>
        <v/>
      </c>
      <c r="I768" s="22">
        <f>IF($B768="","",IF($B768&lt;&gt;$B767,"",IF($G767="Yes",IF($D767="","",$D767),$I767)))</f>
        <v/>
      </c>
      <c r="J768" s="22">
        <f>IF(OR($G768&lt;&gt;"Yes",$I768="",$D768=""),"",IF($D768-$I768&gt;0,$D768-$I768,""))</f>
        <v/>
      </c>
      <c r="K768" s="21">
        <f>IF($J768="","",$H768/$J768*100)</f>
        <v/>
      </c>
      <c r="L768" s="21">
        <f>IF($J768="","",$J768/$H768)</f>
        <v/>
      </c>
      <c r="M768" s="21">
        <f>IF($B768="","",IFERROR(SUMIFS($H$4:$H$1003,$B$4:$B$1003,$B768,$J$4:$J$1003,"&gt;0")/SUMIFS($J$4:$J$1003,$B$4:$B$1003,$B768)*100,""))</f>
        <v/>
      </c>
      <c r="N768" s="23">
        <f>IF(OR($K768="",$M768=""),"",$K768/$M768-1)</f>
        <v/>
      </c>
      <c r="O768" s="24">
        <f>IF($N768="","",IF($N768&gt;0.3,"Very high",IF($N768&gt;0.2,"High","")))</f>
        <v/>
      </c>
    </row>
    <row r="769">
      <c r="A769" s="16" t="n"/>
      <c r="B769" s="17" t="n"/>
      <c r="C769" s="17" t="n"/>
      <c r="D769" s="18" t="n"/>
      <c r="E769" s="19" t="n"/>
      <c r="F769" s="20" t="n"/>
      <c r="G769" s="17" t="n"/>
      <c r="H769" s="21">
        <f>IF(OR($B769="",$E769=""),"",IF($B769&lt;&gt;$B768,$E769,IF($G768="Yes",$E769,N($H768)+$E769)))</f>
        <v/>
      </c>
      <c r="I769" s="22">
        <f>IF($B769="","",IF($B769&lt;&gt;$B768,"",IF($G768="Yes",IF($D768="","",$D768),$I768)))</f>
        <v/>
      </c>
      <c r="J769" s="22">
        <f>IF(OR($G769&lt;&gt;"Yes",$I769="",$D769=""),"",IF($D769-$I769&gt;0,$D769-$I769,""))</f>
        <v/>
      </c>
      <c r="K769" s="21">
        <f>IF($J769="","",$H769/$J769*100)</f>
        <v/>
      </c>
      <c r="L769" s="21">
        <f>IF($J769="","",$J769/$H769)</f>
        <v/>
      </c>
      <c r="M769" s="21">
        <f>IF($B769="","",IFERROR(SUMIFS($H$4:$H$1003,$B$4:$B$1003,$B769,$J$4:$J$1003,"&gt;0")/SUMIFS($J$4:$J$1003,$B$4:$B$1003,$B769)*100,""))</f>
        <v/>
      </c>
      <c r="N769" s="23">
        <f>IF(OR($K769="",$M769=""),"",$K769/$M769-1)</f>
        <v/>
      </c>
      <c r="O769" s="24">
        <f>IF($N769="","",IF($N769&gt;0.3,"Very high",IF($N769&gt;0.2,"High","")))</f>
        <v/>
      </c>
    </row>
    <row r="770">
      <c r="A770" s="16" t="n"/>
      <c r="B770" s="17" t="n"/>
      <c r="C770" s="17" t="n"/>
      <c r="D770" s="18" t="n"/>
      <c r="E770" s="19" t="n"/>
      <c r="F770" s="20" t="n"/>
      <c r="G770" s="17" t="n"/>
      <c r="H770" s="21">
        <f>IF(OR($B770="",$E770=""),"",IF($B770&lt;&gt;$B769,$E770,IF($G769="Yes",$E770,N($H769)+$E770)))</f>
        <v/>
      </c>
      <c r="I770" s="22">
        <f>IF($B770="","",IF($B770&lt;&gt;$B769,"",IF($G769="Yes",IF($D769="","",$D769),$I769)))</f>
        <v/>
      </c>
      <c r="J770" s="22">
        <f>IF(OR($G770&lt;&gt;"Yes",$I770="",$D770=""),"",IF($D770-$I770&gt;0,$D770-$I770,""))</f>
        <v/>
      </c>
      <c r="K770" s="21">
        <f>IF($J770="","",$H770/$J770*100)</f>
        <v/>
      </c>
      <c r="L770" s="21">
        <f>IF($J770="","",$J770/$H770)</f>
        <v/>
      </c>
      <c r="M770" s="21">
        <f>IF($B770="","",IFERROR(SUMIFS($H$4:$H$1003,$B$4:$B$1003,$B770,$J$4:$J$1003,"&gt;0")/SUMIFS($J$4:$J$1003,$B$4:$B$1003,$B770)*100,""))</f>
        <v/>
      </c>
      <c r="N770" s="23">
        <f>IF(OR($K770="",$M770=""),"",$K770/$M770-1)</f>
        <v/>
      </c>
      <c r="O770" s="24">
        <f>IF($N770="","",IF($N770&gt;0.3,"Very high",IF($N770&gt;0.2,"High","")))</f>
        <v/>
      </c>
    </row>
    <row r="771">
      <c r="A771" s="16" t="n"/>
      <c r="B771" s="17" t="n"/>
      <c r="C771" s="17" t="n"/>
      <c r="D771" s="18" t="n"/>
      <c r="E771" s="19" t="n"/>
      <c r="F771" s="20" t="n"/>
      <c r="G771" s="17" t="n"/>
      <c r="H771" s="21">
        <f>IF(OR($B771="",$E771=""),"",IF($B771&lt;&gt;$B770,$E771,IF($G770="Yes",$E771,N($H770)+$E771)))</f>
        <v/>
      </c>
      <c r="I771" s="22">
        <f>IF($B771="","",IF($B771&lt;&gt;$B770,"",IF($G770="Yes",IF($D770="","",$D770),$I770)))</f>
        <v/>
      </c>
      <c r="J771" s="22">
        <f>IF(OR($G771&lt;&gt;"Yes",$I771="",$D771=""),"",IF($D771-$I771&gt;0,$D771-$I771,""))</f>
        <v/>
      </c>
      <c r="K771" s="21">
        <f>IF($J771="","",$H771/$J771*100)</f>
        <v/>
      </c>
      <c r="L771" s="21">
        <f>IF($J771="","",$J771/$H771)</f>
        <v/>
      </c>
      <c r="M771" s="21">
        <f>IF($B771="","",IFERROR(SUMIFS($H$4:$H$1003,$B$4:$B$1003,$B771,$J$4:$J$1003,"&gt;0")/SUMIFS($J$4:$J$1003,$B$4:$B$1003,$B771)*100,""))</f>
        <v/>
      </c>
      <c r="N771" s="23">
        <f>IF(OR($K771="",$M771=""),"",$K771/$M771-1)</f>
        <v/>
      </c>
      <c r="O771" s="24">
        <f>IF($N771="","",IF($N771&gt;0.3,"Very high",IF($N771&gt;0.2,"High","")))</f>
        <v/>
      </c>
    </row>
    <row r="772">
      <c r="A772" s="16" t="n"/>
      <c r="B772" s="17" t="n"/>
      <c r="C772" s="17" t="n"/>
      <c r="D772" s="18" t="n"/>
      <c r="E772" s="19" t="n"/>
      <c r="F772" s="20" t="n"/>
      <c r="G772" s="17" t="n"/>
      <c r="H772" s="21">
        <f>IF(OR($B772="",$E772=""),"",IF($B772&lt;&gt;$B771,$E772,IF($G771="Yes",$E772,N($H771)+$E772)))</f>
        <v/>
      </c>
      <c r="I772" s="22">
        <f>IF($B772="","",IF($B772&lt;&gt;$B771,"",IF($G771="Yes",IF($D771="","",$D771),$I771)))</f>
        <v/>
      </c>
      <c r="J772" s="22">
        <f>IF(OR($G772&lt;&gt;"Yes",$I772="",$D772=""),"",IF($D772-$I772&gt;0,$D772-$I772,""))</f>
        <v/>
      </c>
      <c r="K772" s="21">
        <f>IF($J772="","",$H772/$J772*100)</f>
        <v/>
      </c>
      <c r="L772" s="21">
        <f>IF($J772="","",$J772/$H772)</f>
        <v/>
      </c>
      <c r="M772" s="21">
        <f>IF($B772="","",IFERROR(SUMIFS($H$4:$H$1003,$B$4:$B$1003,$B772,$J$4:$J$1003,"&gt;0")/SUMIFS($J$4:$J$1003,$B$4:$B$1003,$B772)*100,""))</f>
        <v/>
      </c>
      <c r="N772" s="23">
        <f>IF(OR($K772="",$M772=""),"",$K772/$M772-1)</f>
        <v/>
      </c>
      <c r="O772" s="24">
        <f>IF($N772="","",IF($N772&gt;0.3,"Very high",IF($N772&gt;0.2,"High","")))</f>
        <v/>
      </c>
    </row>
    <row r="773">
      <c r="A773" s="16" t="n"/>
      <c r="B773" s="17" t="n"/>
      <c r="C773" s="17" t="n"/>
      <c r="D773" s="18" t="n"/>
      <c r="E773" s="19" t="n"/>
      <c r="F773" s="20" t="n"/>
      <c r="G773" s="17" t="n"/>
      <c r="H773" s="21">
        <f>IF(OR($B773="",$E773=""),"",IF($B773&lt;&gt;$B772,$E773,IF($G772="Yes",$E773,N($H772)+$E773)))</f>
        <v/>
      </c>
      <c r="I773" s="22">
        <f>IF($B773="","",IF($B773&lt;&gt;$B772,"",IF($G772="Yes",IF($D772="","",$D772),$I772)))</f>
        <v/>
      </c>
      <c r="J773" s="22">
        <f>IF(OR($G773&lt;&gt;"Yes",$I773="",$D773=""),"",IF($D773-$I773&gt;0,$D773-$I773,""))</f>
        <v/>
      </c>
      <c r="K773" s="21">
        <f>IF($J773="","",$H773/$J773*100)</f>
        <v/>
      </c>
      <c r="L773" s="21">
        <f>IF($J773="","",$J773/$H773)</f>
        <v/>
      </c>
      <c r="M773" s="21">
        <f>IF($B773="","",IFERROR(SUMIFS($H$4:$H$1003,$B$4:$B$1003,$B773,$J$4:$J$1003,"&gt;0")/SUMIFS($J$4:$J$1003,$B$4:$B$1003,$B773)*100,""))</f>
        <v/>
      </c>
      <c r="N773" s="23">
        <f>IF(OR($K773="",$M773=""),"",$K773/$M773-1)</f>
        <v/>
      </c>
      <c r="O773" s="24">
        <f>IF($N773="","",IF($N773&gt;0.3,"Very high",IF($N773&gt;0.2,"High","")))</f>
        <v/>
      </c>
    </row>
    <row r="774">
      <c r="A774" s="16" t="n"/>
      <c r="B774" s="17" t="n"/>
      <c r="C774" s="17" t="n"/>
      <c r="D774" s="18" t="n"/>
      <c r="E774" s="19" t="n"/>
      <c r="F774" s="20" t="n"/>
      <c r="G774" s="17" t="n"/>
      <c r="H774" s="21">
        <f>IF(OR($B774="",$E774=""),"",IF($B774&lt;&gt;$B773,$E774,IF($G773="Yes",$E774,N($H773)+$E774)))</f>
        <v/>
      </c>
      <c r="I774" s="22">
        <f>IF($B774="","",IF($B774&lt;&gt;$B773,"",IF($G773="Yes",IF($D773="","",$D773),$I773)))</f>
        <v/>
      </c>
      <c r="J774" s="22">
        <f>IF(OR($G774&lt;&gt;"Yes",$I774="",$D774=""),"",IF($D774-$I774&gt;0,$D774-$I774,""))</f>
        <v/>
      </c>
      <c r="K774" s="21">
        <f>IF($J774="","",$H774/$J774*100)</f>
        <v/>
      </c>
      <c r="L774" s="21">
        <f>IF($J774="","",$J774/$H774)</f>
        <v/>
      </c>
      <c r="M774" s="21">
        <f>IF($B774="","",IFERROR(SUMIFS($H$4:$H$1003,$B$4:$B$1003,$B774,$J$4:$J$1003,"&gt;0")/SUMIFS($J$4:$J$1003,$B$4:$B$1003,$B774)*100,""))</f>
        <v/>
      </c>
      <c r="N774" s="23">
        <f>IF(OR($K774="",$M774=""),"",$K774/$M774-1)</f>
        <v/>
      </c>
      <c r="O774" s="24">
        <f>IF($N774="","",IF($N774&gt;0.3,"Very high",IF($N774&gt;0.2,"High","")))</f>
        <v/>
      </c>
    </row>
    <row r="775">
      <c r="A775" s="16" t="n"/>
      <c r="B775" s="17" t="n"/>
      <c r="C775" s="17" t="n"/>
      <c r="D775" s="18" t="n"/>
      <c r="E775" s="19" t="n"/>
      <c r="F775" s="20" t="n"/>
      <c r="G775" s="17" t="n"/>
      <c r="H775" s="21">
        <f>IF(OR($B775="",$E775=""),"",IF($B775&lt;&gt;$B774,$E775,IF($G774="Yes",$E775,N($H774)+$E775)))</f>
        <v/>
      </c>
      <c r="I775" s="22">
        <f>IF($B775="","",IF($B775&lt;&gt;$B774,"",IF($G774="Yes",IF($D774="","",$D774),$I774)))</f>
        <v/>
      </c>
      <c r="J775" s="22">
        <f>IF(OR($G775&lt;&gt;"Yes",$I775="",$D775=""),"",IF($D775-$I775&gt;0,$D775-$I775,""))</f>
        <v/>
      </c>
      <c r="K775" s="21">
        <f>IF($J775="","",$H775/$J775*100)</f>
        <v/>
      </c>
      <c r="L775" s="21">
        <f>IF($J775="","",$J775/$H775)</f>
        <v/>
      </c>
      <c r="M775" s="21">
        <f>IF($B775="","",IFERROR(SUMIFS($H$4:$H$1003,$B$4:$B$1003,$B775,$J$4:$J$1003,"&gt;0")/SUMIFS($J$4:$J$1003,$B$4:$B$1003,$B775)*100,""))</f>
        <v/>
      </c>
      <c r="N775" s="23">
        <f>IF(OR($K775="",$M775=""),"",$K775/$M775-1)</f>
        <v/>
      </c>
      <c r="O775" s="24">
        <f>IF($N775="","",IF($N775&gt;0.3,"Very high",IF($N775&gt;0.2,"High","")))</f>
        <v/>
      </c>
    </row>
    <row r="776">
      <c r="A776" s="16" t="n"/>
      <c r="B776" s="17" t="n"/>
      <c r="C776" s="17" t="n"/>
      <c r="D776" s="18" t="n"/>
      <c r="E776" s="19" t="n"/>
      <c r="F776" s="20" t="n"/>
      <c r="G776" s="17" t="n"/>
      <c r="H776" s="21">
        <f>IF(OR($B776="",$E776=""),"",IF($B776&lt;&gt;$B775,$E776,IF($G775="Yes",$E776,N($H775)+$E776)))</f>
        <v/>
      </c>
      <c r="I776" s="22">
        <f>IF($B776="","",IF($B776&lt;&gt;$B775,"",IF($G775="Yes",IF($D775="","",$D775),$I775)))</f>
        <v/>
      </c>
      <c r="J776" s="22">
        <f>IF(OR($G776&lt;&gt;"Yes",$I776="",$D776=""),"",IF($D776-$I776&gt;0,$D776-$I776,""))</f>
        <v/>
      </c>
      <c r="K776" s="21">
        <f>IF($J776="","",$H776/$J776*100)</f>
        <v/>
      </c>
      <c r="L776" s="21">
        <f>IF($J776="","",$J776/$H776)</f>
        <v/>
      </c>
      <c r="M776" s="21">
        <f>IF($B776="","",IFERROR(SUMIFS($H$4:$H$1003,$B$4:$B$1003,$B776,$J$4:$J$1003,"&gt;0")/SUMIFS($J$4:$J$1003,$B$4:$B$1003,$B776)*100,""))</f>
        <v/>
      </c>
      <c r="N776" s="23">
        <f>IF(OR($K776="",$M776=""),"",$K776/$M776-1)</f>
        <v/>
      </c>
      <c r="O776" s="24">
        <f>IF($N776="","",IF($N776&gt;0.3,"Very high",IF($N776&gt;0.2,"High","")))</f>
        <v/>
      </c>
    </row>
    <row r="777">
      <c r="A777" s="16" t="n"/>
      <c r="B777" s="17" t="n"/>
      <c r="C777" s="17" t="n"/>
      <c r="D777" s="18" t="n"/>
      <c r="E777" s="19" t="n"/>
      <c r="F777" s="20" t="n"/>
      <c r="G777" s="17" t="n"/>
      <c r="H777" s="21">
        <f>IF(OR($B777="",$E777=""),"",IF($B777&lt;&gt;$B776,$E777,IF($G776="Yes",$E777,N($H776)+$E777)))</f>
        <v/>
      </c>
      <c r="I777" s="22">
        <f>IF($B777="","",IF($B777&lt;&gt;$B776,"",IF($G776="Yes",IF($D776="","",$D776),$I776)))</f>
        <v/>
      </c>
      <c r="J777" s="22">
        <f>IF(OR($G777&lt;&gt;"Yes",$I777="",$D777=""),"",IF($D777-$I777&gt;0,$D777-$I777,""))</f>
        <v/>
      </c>
      <c r="K777" s="21">
        <f>IF($J777="","",$H777/$J777*100)</f>
        <v/>
      </c>
      <c r="L777" s="21">
        <f>IF($J777="","",$J777/$H777)</f>
        <v/>
      </c>
      <c r="M777" s="21">
        <f>IF($B777="","",IFERROR(SUMIFS($H$4:$H$1003,$B$4:$B$1003,$B777,$J$4:$J$1003,"&gt;0")/SUMIFS($J$4:$J$1003,$B$4:$B$1003,$B777)*100,""))</f>
        <v/>
      </c>
      <c r="N777" s="23">
        <f>IF(OR($K777="",$M777=""),"",$K777/$M777-1)</f>
        <v/>
      </c>
      <c r="O777" s="24">
        <f>IF($N777="","",IF($N777&gt;0.3,"Very high",IF($N777&gt;0.2,"High","")))</f>
        <v/>
      </c>
    </row>
    <row r="778">
      <c r="A778" s="16" t="n"/>
      <c r="B778" s="17" t="n"/>
      <c r="C778" s="17" t="n"/>
      <c r="D778" s="18" t="n"/>
      <c r="E778" s="19" t="n"/>
      <c r="F778" s="20" t="n"/>
      <c r="G778" s="17" t="n"/>
      <c r="H778" s="21">
        <f>IF(OR($B778="",$E778=""),"",IF($B778&lt;&gt;$B777,$E778,IF($G777="Yes",$E778,N($H777)+$E778)))</f>
        <v/>
      </c>
      <c r="I778" s="22">
        <f>IF($B778="","",IF($B778&lt;&gt;$B777,"",IF($G777="Yes",IF($D777="","",$D777),$I777)))</f>
        <v/>
      </c>
      <c r="J778" s="22">
        <f>IF(OR($G778&lt;&gt;"Yes",$I778="",$D778=""),"",IF($D778-$I778&gt;0,$D778-$I778,""))</f>
        <v/>
      </c>
      <c r="K778" s="21">
        <f>IF($J778="","",$H778/$J778*100)</f>
        <v/>
      </c>
      <c r="L778" s="21">
        <f>IF($J778="","",$J778/$H778)</f>
        <v/>
      </c>
      <c r="M778" s="21">
        <f>IF($B778="","",IFERROR(SUMIFS($H$4:$H$1003,$B$4:$B$1003,$B778,$J$4:$J$1003,"&gt;0")/SUMIFS($J$4:$J$1003,$B$4:$B$1003,$B778)*100,""))</f>
        <v/>
      </c>
      <c r="N778" s="23">
        <f>IF(OR($K778="",$M778=""),"",$K778/$M778-1)</f>
        <v/>
      </c>
      <c r="O778" s="24">
        <f>IF($N778="","",IF($N778&gt;0.3,"Very high",IF($N778&gt;0.2,"High","")))</f>
        <v/>
      </c>
    </row>
    <row r="779">
      <c r="A779" s="16" t="n"/>
      <c r="B779" s="17" t="n"/>
      <c r="C779" s="17" t="n"/>
      <c r="D779" s="18" t="n"/>
      <c r="E779" s="19" t="n"/>
      <c r="F779" s="20" t="n"/>
      <c r="G779" s="17" t="n"/>
      <c r="H779" s="21">
        <f>IF(OR($B779="",$E779=""),"",IF($B779&lt;&gt;$B778,$E779,IF($G778="Yes",$E779,N($H778)+$E779)))</f>
        <v/>
      </c>
      <c r="I779" s="22">
        <f>IF($B779="","",IF($B779&lt;&gt;$B778,"",IF($G778="Yes",IF($D778="","",$D778),$I778)))</f>
        <v/>
      </c>
      <c r="J779" s="22">
        <f>IF(OR($G779&lt;&gt;"Yes",$I779="",$D779=""),"",IF($D779-$I779&gt;0,$D779-$I779,""))</f>
        <v/>
      </c>
      <c r="K779" s="21">
        <f>IF($J779="","",$H779/$J779*100)</f>
        <v/>
      </c>
      <c r="L779" s="21">
        <f>IF($J779="","",$J779/$H779)</f>
        <v/>
      </c>
      <c r="M779" s="21">
        <f>IF($B779="","",IFERROR(SUMIFS($H$4:$H$1003,$B$4:$B$1003,$B779,$J$4:$J$1003,"&gt;0")/SUMIFS($J$4:$J$1003,$B$4:$B$1003,$B779)*100,""))</f>
        <v/>
      </c>
      <c r="N779" s="23">
        <f>IF(OR($K779="",$M779=""),"",$K779/$M779-1)</f>
        <v/>
      </c>
      <c r="O779" s="24">
        <f>IF($N779="","",IF($N779&gt;0.3,"Very high",IF($N779&gt;0.2,"High","")))</f>
        <v/>
      </c>
    </row>
    <row r="780">
      <c r="A780" s="16" t="n"/>
      <c r="B780" s="17" t="n"/>
      <c r="C780" s="17" t="n"/>
      <c r="D780" s="18" t="n"/>
      <c r="E780" s="19" t="n"/>
      <c r="F780" s="20" t="n"/>
      <c r="G780" s="17" t="n"/>
      <c r="H780" s="21">
        <f>IF(OR($B780="",$E780=""),"",IF($B780&lt;&gt;$B779,$E780,IF($G779="Yes",$E780,N($H779)+$E780)))</f>
        <v/>
      </c>
      <c r="I780" s="22">
        <f>IF($B780="","",IF($B780&lt;&gt;$B779,"",IF($G779="Yes",IF($D779="","",$D779),$I779)))</f>
        <v/>
      </c>
      <c r="J780" s="22">
        <f>IF(OR($G780&lt;&gt;"Yes",$I780="",$D780=""),"",IF($D780-$I780&gt;0,$D780-$I780,""))</f>
        <v/>
      </c>
      <c r="K780" s="21">
        <f>IF($J780="","",$H780/$J780*100)</f>
        <v/>
      </c>
      <c r="L780" s="21">
        <f>IF($J780="","",$J780/$H780)</f>
        <v/>
      </c>
      <c r="M780" s="21">
        <f>IF($B780="","",IFERROR(SUMIFS($H$4:$H$1003,$B$4:$B$1003,$B780,$J$4:$J$1003,"&gt;0")/SUMIFS($J$4:$J$1003,$B$4:$B$1003,$B780)*100,""))</f>
        <v/>
      </c>
      <c r="N780" s="23">
        <f>IF(OR($K780="",$M780=""),"",$K780/$M780-1)</f>
        <v/>
      </c>
      <c r="O780" s="24">
        <f>IF($N780="","",IF($N780&gt;0.3,"Very high",IF($N780&gt;0.2,"High","")))</f>
        <v/>
      </c>
    </row>
    <row r="781">
      <c r="A781" s="16" t="n"/>
      <c r="B781" s="17" t="n"/>
      <c r="C781" s="17" t="n"/>
      <c r="D781" s="18" t="n"/>
      <c r="E781" s="19" t="n"/>
      <c r="F781" s="20" t="n"/>
      <c r="G781" s="17" t="n"/>
      <c r="H781" s="21">
        <f>IF(OR($B781="",$E781=""),"",IF($B781&lt;&gt;$B780,$E781,IF($G780="Yes",$E781,N($H780)+$E781)))</f>
        <v/>
      </c>
      <c r="I781" s="22">
        <f>IF($B781="","",IF($B781&lt;&gt;$B780,"",IF($G780="Yes",IF($D780="","",$D780),$I780)))</f>
        <v/>
      </c>
      <c r="J781" s="22">
        <f>IF(OR($G781&lt;&gt;"Yes",$I781="",$D781=""),"",IF($D781-$I781&gt;0,$D781-$I781,""))</f>
        <v/>
      </c>
      <c r="K781" s="21">
        <f>IF($J781="","",$H781/$J781*100)</f>
        <v/>
      </c>
      <c r="L781" s="21">
        <f>IF($J781="","",$J781/$H781)</f>
        <v/>
      </c>
      <c r="M781" s="21">
        <f>IF($B781="","",IFERROR(SUMIFS($H$4:$H$1003,$B$4:$B$1003,$B781,$J$4:$J$1003,"&gt;0")/SUMIFS($J$4:$J$1003,$B$4:$B$1003,$B781)*100,""))</f>
        <v/>
      </c>
      <c r="N781" s="23">
        <f>IF(OR($K781="",$M781=""),"",$K781/$M781-1)</f>
        <v/>
      </c>
      <c r="O781" s="24">
        <f>IF($N781="","",IF($N781&gt;0.3,"Very high",IF($N781&gt;0.2,"High","")))</f>
        <v/>
      </c>
    </row>
    <row r="782">
      <c r="A782" s="16" t="n"/>
      <c r="B782" s="17" t="n"/>
      <c r="C782" s="17" t="n"/>
      <c r="D782" s="18" t="n"/>
      <c r="E782" s="19" t="n"/>
      <c r="F782" s="20" t="n"/>
      <c r="G782" s="17" t="n"/>
      <c r="H782" s="21">
        <f>IF(OR($B782="",$E782=""),"",IF($B782&lt;&gt;$B781,$E782,IF($G781="Yes",$E782,N($H781)+$E782)))</f>
        <v/>
      </c>
      <c r="I782" s="22">
        <f>IF($B782="","",IF($B782&lt;&gt;$B781,"",IF($G781="Yes",IF($D781="","",$D781),$I781)))</f>
        <v/>
      </c>
      <c r="J782" s="22">
        <f>IF(OR($G782&lt;&gt;"Yes",$I782="",$D782=""),"",IF($D782-$I782&gt;0,$D782-$I782,""))</f>
        <v/>
      </c>
      <c r="K782" s="21">
        <f>IF($J782="","",$H782/$J782*100)</f>
        <v/>
      </c>
      <c r="L782" s="21">
        <f>IF($J782="","",$J782/$H782)</f>
        <v/>
      </c>
      <c r="M782" s="21">
        <f>IF($B782="","",IFERROR(SUMIFS($H$4:$H$1003,$B$4:$B$1003,$B782,$J$4:$J$1003,"&gt;0")/SUMIFS($J$4:$J$1003,$B$4:$B$1003,$B782)*100,""))</f>
        <v/>
      </c>
      <c r="N782" s="23">
        <f>IF(OR($K782="",$M782=""),"",$K782/$M782-1)</f>
        <v/>
      </c>
      <c r="O782" s="24">
        <f>IF($N782="","",IF($N782&gt;0.3,"Very high",IF($N782&gt;0.2,"High","")))</f>
        <v/>
      </c>
    </row>
    <row r="783">
      <c r="A783" s="16" t="n"/>
      <c r="B783" s="17" t="n"/>
      <c r="C783" s="17" t="n"/>
      <c r="D783" s="18" t="n"/>
      <c r="E783" s="19" t="n"/>
      <c r="F783" s="20" t="n"/>
      <c r="G783" s="17" t="n"/>
      <c r="H783" s="21">
        <f>IF(OR($B783="",$E783=""),"",IF($B783&lt;&gt;$B782,$E783,IF($G782="Yes",$E783,N($H782)+$E783)))</f>
        <v/>
      </c>
      <c r="I783" s="22">
        <f>IF($B783="","",IF($B783&lt;&gt;$B782,"",IF($G782="Yes",IF($D782="","",$D782),$I782)))</f>
        <v/>
      </c>
      <c r="J783" s="22">
        <f>IF(OR($G783&lt;&gt;"Yes",$I783="",$D783=""),"",IF($D783-$I783&gt;0,$D783-$I783,""))</f>
        <v/>
      </c>
      <c r="K783" s="21">
        <f>IF($J783="","",$H783/$J783*100)</f>
        <v/>
      </c>
      <c r="L783" s="21">
        <f>IF($J783="","",$J783/$H783)</f>
        <v/>
      </c>
      <c r="M783" s="21">
        <f>IF($B783="","",IFERROR(SUMIFS($H$4:$H$1003,$B$4:$B$1003,$B783,$J$4:$J$1003,"&gt;0")/SUMIFS($J$4:$J$1003,$B$4:$B$1003,$B783)*100,""))</f>
        <v/>
      </c>
      <c r="N783" s="23">
        <f>IF(OR($K783="",$M783=""),"",$K783/$M783-1)</f>
        <v/>
      </c>
      <c r="O783" s="24">
        <f>IF($N783="","",IF($N783&gt;0.3,"Very high",IF($N783&gt;0.2,"High","")))</f>
        <v/>
      </c>
    </row>
    <row r="784">
      <c r="A784" s="16" t="n"/>
      <c r="B784" s="17" t="n"/>
      <c r="C784" s="17" t="n"/>
      <c r="D784" s="18" t="n"/>
      <c r="E784" s="19" t="n"/>
      <c r="F784" s="20" t="n"/>
      <c r="G784" s="17" t="n"/>
      <c r="H784" s="21">
        <f>IF(OR($B784="",$E784=""),"",IF($B784&lt;&gt;$B783,$E784,IF($G783="Yes",$E784,N($H783)+$E784)))</f>
        <v/>
      </c>
      <c r="I784" s="22">
        <f>IF($B784="","",IF($B784&lt;&gt;$B783,"",IF($G783="Yes",IF($D783="","",$D783),$I783)))</f>
        <v/>
      </c>
      <c r="J784" s="22">
        <f>IF(OR($G784&lt;&gt;"Yes",$I784="",$D784=""),"",IF($D784-$I784&gt;0,$D784-$I784,""))</f>
        <v/>
      </c>
      <c r="K784" s="21">
        <f>IF($J784="","",$H784/$J784*100)</f>
        <v/>
      </c>
      <c r="L784" s="21">
        <f>IF($J784="","",$J784/$H784)</f>
        <v/>
      </c>
      <c r="M784" s="21">
        <f>IF($B784="","",IFERROR(SUMIFS($H$4:$H$1003,$B$4:$B$1003,$B784,$J$4:$J$1003,"&gt;0")/SUMIFS($J$4:$J$1003,$B$4:$B$1003,$B784)*100,""))</f>
        <v/>
      </c>
      <c r="N784" s="23">
        <f>IF(OR($K784="",$M784=""),"",$K784/$M784-1)</f>
        <v/>
      </c>
      <c r="O784" s="24">
        <f>IF($N784="","",IF($N784&gt;0.3,"Very high",IF($N784&gt;0.2,"High","")))</f>
        <v/>
      </c>
    </row>
    <row r="785">
      <c r="A785" s="16" t="n"/>
      <c r="B785" s="17" t="n"/>
      <c r="C785" s="17" t="n"/>
      <c r="D785" s="18" t="n"/>
      <c r="E785" s="19" t="n"/>
      <c r="F785" s="20" t="n"/>
      <c r="G785" s="17" t="n"/>
      <c r="H785" s="21">
        <f>IF(OR($B785="",$E785=""),"",IF($B785&lt;&gt;$B784,$E785,IF($G784="Yes",$E785,N($H784)+$E785)))</f>
        <v/>
      </c>
      <c r="I785" s="22">
        <f>IF($B785="","",IF($B785&lt;&gt;$B784,"",IF($G784="Yes",IF($D784="","",$D784),$I784)))</f>
        <v/>
      </c>
      <c r="J785" s="22">
        <f>IF(OR($G785&lt;&gt;"Yes",$I785="",$D785=""),"",IF($D785-$I785&gt;0,$D785-$I785,""))</f>
        <v/>
      </c>
      <c r="K785" s="21">
        <f>IF($J785="","",$H785/$J785*100)</f>
        <v/>
      </c>
      <c r="L785" s="21">
        <f>IF($J785="","",$J785/$H785)</f>
        <v/>
      </c>
      <c r="M785" s="21">
        <f>IF($B785="","",IFERROR(SUMIFS($H$4:$H$1003,$B$4:$B$1003,$B785,$J$4:$J$1003,"&gt;0")/SUMIFS($J$4:$J$1003,$B$4:$B$1003,$B785)*100,""))</f>
        <v/>
      </c>
      <c r="N785" s="23">
        <f>IF(OR($K785="",$M785=""),"",$K785/$M785-1)</f>
        <v/>
      </c>
      <c r="O785" s="24">
        <f>IF($N785="","",IF($N785&gt;0.3,"Very high",IF($N785&gt;0.2,"High","")))</f>
        <v/>
      </c>
    </row>
    <row r="786">
      <c r="A786" s="16" t="n"/>
      <c r="B786" s="17" t="n"/>
      <c r="C786" s="17" t="n"/>
      <c r="D786" s="18" t="n"/>
      <c r="E786" s="19" t="n"/>
      <c r="F786" s="20" t="n"/>
      <c r="G786" s="17" t="n"/>
      <c r="H786" s="21">
        <f>IF(OR($B786="",$E786=""),"",IF($B786&lt;&gt;$B785,$E786,IF($G785="Yes",$E786,N($H785)+$E786)))</f>
        <v/>
      </c>
      <c r="I786" s="22">
        <f>IF($B786="","",IF($B786&lt;&gt;$B785,"",IF($G785="Yes",IF($D785="","",$D785),$I785)))</f>
        <v/>
      </c>
      <c r="J786" s="22">
        <f>IF(OR($G786&lt;&gt;"Yes",$I786="",$D786=""),"",IF($D786-$I786&gt;0,$D786-$I786,""))</f>
        <v/>
      </c>
      <c r="K786" s="21">
        <f>IF($J786="","",$H786/$J786*100)</f>
        <v/>
      </c>
      <c r="L786" s="21">
        <f>IF($J786="","",$J786/$H786)</f>
        <v/>
      </c>
      <c r="M786" s="21">
        <f>IF($B786="","",IFERROR(SUMIFS($H$4:$H$1003,$B$4:$B$1003,$B786,$J$4:$J$1003,"&gt;0")/SUMIFS($J$4:$J$1003,$B$4:$B$1003,$B786)*100,""))</f>
        <v/>
      </c>
      <c r="N786" s="23">
        <f>IF(OR($K786="",$M786=""),"",$K786/$M786-1)</f>
        <v/>
      </c>
      <c r="O786" s="24">
        <f>IF($N786="","",IF($N786&gt;0.3,"Very high",IF($N786&gt;0.2,"High","")))</f>
        <v/>
      </c>
    </row>
    <row r="787">
      <c r="A787" s="16" t="n"/>
      <c r="B787" s="17" t="n"/>
      <c r="C787" s="17" t="n"/>
      <c r="D787" s="18" t="n"/>
      <c r="E787" s="19" t="n"/>
      <c r="F787" s="20" t="n"/>
      <c r="G787" s="17" t="n"/>
      <c r="H787" s="21">
        <f>IF(OR($B787="",$E787=""),"",IF($B787&lt;&gt;$B786,$E787,IF($G786="Yes",$E787,N($H786)+$E787)))</f>
        <v/>
      </c>
      <c r="I787" s="22">
        <f>IF($B787="","",IF($B787&lt;&gt;$B786,"",IF($G786="Yes",IF($D786="","",$D786),$I786)))</f>
        <v/>
      </c>
      <c r="J787" s="22">
        <f>IF(OR($G787&lt;&gt;"Yes",$I787="",$D787=""),"",IF($D787-$I787&gt;0,$D787-$I787,""))</f>
        <v/>
      </c>
      <c r="K787" s="21">
        <f>IF($J787="","",$H787/$J787*100)</f>
        <v/>
      </c>
      <c r="L787" s="21">
        <f>IF($J787="","",$J787/$H787)</f>
        <v/>
      </c>
      <c r="M787" s="21">
        <f>IF($B787="","",IFERROR(SUMIFS($H$4:$H$1003,$B$4:$B$1003,$B787,$J$4:$J$1003,"&gt;0")/SUMIFS($J$4:$J$1003,$B$4:$B$1003,$B787)*100,""))</f>
        <v/>
      </c>
      <c r="N787" s="23">
        <f>IF(OR($K787="",$M787=""),"",$K787/$M787-1)</f>
        <v/>
      </c>
      <c r="O787" s="24">
        <f>IF($N787="","",IF($N787&gt;0.3,"Very high",IF($N787&gt;0.2,"High","")))</f>
        <v/>
      </c>
    </row>
    <row r="788">
      <c r="A788" s="16" t="n"/>
      <c r="B788" s="17" t="n"/>
      <c r="C788" s="17" t="n"/>
      <c r="D788" s="18" t="n"/>
      <c r="E788" s="19" t="n"/>
      <c r="F788" s="20" t="n"/>
      <c r="G788" s="17" t="n"/>
      <c r="H788" s="21">
        <f>IF(OR($B788="",$E788=""),"",IF($B788&lt;&gt;$B787,$E788,IF($G787="Yes",$E788,N($H787)+$E788)))</f>
        <v/>
      </c>
      <c r="I788" s="22">
        <f>IF($B788="","",IF($B788&lt;&gt;$B787,"",IF($G787="Yes",IF($D787="","",$D787),$I787)))</f>
        <v/>
      </c>
      <c r="J788" s="22">
        <f>IF(OR($G788&lt;&gt;"Yes",$I788="",$D788=""),"",IF($D788-$I788&gt;0,$D788-$I788,""))</f>
        <v/>
      </c>
      <c r="K788" s="21">
        <f>IF($J788="","",$H788/$J788*100)</f>
        <v/>
      </c>
      <c r="L788" s="21">
        <f>IF($J788="","",$J788/$H788)</f>
        <v/>
      </c>
      <c r="M788" s="21">
        <f>IF($B788="","",IFERROR(SUMIFS($H$4:$H$1003,$B$4:$B$1003,$B788,$J$4:$J$1003,"&gt;0")/SUMIFS($J$4:$J$1003,$B$4:$B$1003,$B788)*100,""))</f>
        <v/>
      </c>
      <c r="N788" s="23">
        <f>IF(OR($K788="",$M788=""),"",$K788/$M788-1)</f>
        <v/>
      </c>
      <c r="O788" s="24">
        <f>IF($N788="","",IF($N788&gt;0.3,"Very high",IF($N788&gt;0.2,"High","")))</f>
        <v/>
      </c>
    </row>
    <row r="789">
      <c r="A789" s="16" t="n"/>
      <c r="B789" s="17" t="n"/>
      <c r="C789" s="17" t="n"/>
      <c r="D789" s="18" t="n"/>
      <c r="E789" s="19" t="n"/>
      <c r="F789" s="20" t="n"/>
      <c r="G789" s="17" t="n"/>
      <c r="H789" s="21">
        <f>IF(OR($B789="",$E789=""),"",IF($B789&lt;&gt;$B788,$E789,IF($G788="Yes",$E789,N($H788)+$E789)))</f>
        <v/>
      </c>
      <c r="I789" s="22">
        <f>IF($B789="","",IF($B789&lt;&gt;$B788,"",IF($G788="Yes",IF($D788="","",$D788),$I788)))</f>
        <v/>
      </c>
      <c r="J789" s="22">
        <f>IF(OR($G789&lt;&gt;"Yes",$I789="",$D789=""),"",IF($D789-$I789&gt;0,$D789-$I789,""))</f>
        <v/>
      </c>
      <c r="K789" s="21">
        <f>IF($J789="","",$H789/$J789*100)</f>
        <v/>
      </c>
      <c r="L789" s="21">
        <f>IF($J789="","",$J789/$H789)</f>
        <v/>
      </c>
      <c r="M789" s="21">
        <f>IF($B789="","",IFERROR(SUMIFS($H$4:$H$1003,$B$4:$B$1003,$B789,$J$4:$J$1003,"&gt;0")/SUMIFS($J$4:$J$1003,$B$4:$B$1003,$B789)*100,""))</f>
        <v/>
      </c>
      <c r="N789" s="23">
        <f>IF(OR($K789="",$M789=""),"",$K789/$M789-1)</f>
        <v/>
      </c>
      <c r="O789" s="24">
        <f>IF($N789="","",IF($N789&gt;0.3,"Very high",IF($N789&gt;0.2,"High","")))</f>
        <v/>
      </c>
    </row>
    <row r="790">
      <c r="A790" s="16" t="n"/>
      <c r="B790" s="17" t="n"/>
      <c r="C790" s="17" t="n"/>
      <c r="D790" s="18" t="n"/>
      <c r="E790" s="19" t="n"/>
      <c r="F790" s="20" t="n"/>
      <c r="G790" s="17" t="n"/>
      <c r="H790" s="21">
        <f>IF(OR($B790="",$E790=""),"",IF($B790&lt;&gt;$B789,$E790,IF($G789="Yes",$E790,N($H789)+$E790)))</f>
        <v/>
      </c>
      <c r="I790" s="22">
        <f>IF($B790="","",IF($B790&lt;&gt;$B789,"",IF($G789="Yes",IF($D789="","",$D789),$I789)))</f>
        <v/>
      </c>
      <c r="J790" s="22">
        <f>IF(OR($G790&lt;&gt;"Yes",$I790="",$D790=""),"",IF($D790-$I790&gt;0,$D790-$I790,""))</f>
        <v/>
      </c>
      <c r="K790" s="21">
        <f>IF($J790="","",$H790/$J790*100)</f>
        <v/>
      </c>
      <c r="L790" s="21">
        <f>IF($J790="","",$J790/$H790)</f>
        <v/>
      </c>
      <c r="M790" s="21">
        <f>IF($B790="","",IFERROR(SUMIFS($H$4:$H$1003,$B$4:$B$1003,$B790,$J$4:$J$1003,"&gt;0")/SUMIFS($J$4:$J$1003,$B$4:$B$1003,$B790)*100,""))</f>
        <v/>
      </c>
      <c r="N790" s="23">
        <f>IF(OR($K790="",$M790=""),"",$K790/$M790-1)</f>
        <v/>
      </c>
      <c r="O790" s="24">
        <f>IF($N790="","",IF($N790&gt;0.3,"Very high",IF($N790&gt;0.2,"High","")))</f>
        <v/>
      </c>
    </row>
    <row r="791">
      <c r="A791" s="16" t="n"/>
      <c r="B791" s="17" t="n"/>
      <c r="C791" s="17" t="n"/>
      <c r="D791" s="18" t="n"/>
      <c r="E791" s="19" t="n"/>
      <c r="F791" s="20" t="n"/>
      <c r="G791" s="17" t="n"/>
      <c r="H791" s="21">
        <f>IF(OR($B791="",$E791=""),"",IF($B791&lt;&gt;$B790,$E791,IF($G790="Yes",$E791,N($H790)+$E791)))</f>
        <v/>
      </c>
      <c r="I791" s="22">
        <f>IF($B791="","",IF($B791&lt;&gt;$B790,"",IF($G790="Yes",IF($D790="","",$D790),$I790)))</f>
        <v/>
      </c>
      <c r="J791" s="22">
        <f>IF(OR($G791&lt;&gt;"Yes",$I791="",$D791=""),"",IF($D791-$I791&gt;0,$D791-$I791,""))</f>
        <v/>
      </c>
      <c r="K791" s="21">
        <f>IF($J791="","",$H791/$J791*100)</f>
        <v/>
      </c>
      <c r="L791" s="21">
        <f>IF($J791="","",$J791/$H791)</f>
        <v/>
      </c>
      <c r="M791" s="21">
        <f>IF($B791="","",IFERROR(SUMIFS($H$4:$H$1003,$B$4:$B$1003,$B791,$J$4:$J$1003,"&gt;0")/SUMIFS($J$4:$J$1003,$B$4:$B$1003,$B791)*100,""))</f>
        <v/>
      </c>
      <c r="N791" s="23">
        <f>IF(OR($K791="",$M791=""),"",$K791/$M791-1)</f>
        <v/>
      </c>
      <c r="O791" s="24">
        <f>IF($N791="","",IF($N791&gt;0.3,"Very high",IF($N791&gt;0.2,"High","")))</f>
        <v/>
      </c>
    </row>
    <row r="792">
      <c r="A792" s="16" t="n"/>
      <c r="B792" s="17" t="n"/>
      <c r="C792" s="17" t="n"/>
      <c r="D792" s="18" t="n"/>
      <c r="E792" s="19" t="n"/>
      <c r="F792" s="20" t="n"/>
      <c r="G792" s="17" t="n"/>
      <c r="H792" s="21">
        <f>IF(OR($B792="",$E792=""),"",IF($B792&lt;&gt;$B791,$E792,IF($G791="Yes",$E792,N($H791)+$E792)))</f>
        <v/>
      </c>
      <c r="I792" s="22">
        <f>IF($B792="","",IF($B792&lt;&gt;$B791,"",IF($G791="Yes",IF($D791="","",$D791),$I791)))</f>
        <v/>
      </c>
      <c r="J792" s="22">
        <f>IF(OR($G792&lt;&gt;"Yes",$I792="",$D792=""),"",IF($D792-$I792&gt;0,$D792-$I792,""))</f>
        <v/>
      </c>
      <c r="K792" s="21">
        <f>IF($J792="","",$H792/$J792*100)</f>
        <v/>
      </c>
      <c r="L792" s="21">
        <f>IF($J792="","",$J792/$H792)</f>
        <v/>
      </c>
      <c r="M792" s="21">
        <f>IF($B792="","",IFERROR(SUMIFS($H$4:$H$1003,$B$4:$B$1003,$B792,$J$4:$J$1003,"&gt;0")/SUMIFS($J$4:$J$1003,$B$4:$B$1003,$B792)*100,""))</f>
        <v/>
      </c>
      <c r="N792" s="23">
        <f>IF(OR($K792="",$M792=""),"",$K792/$M792-1)</f>
        <v/>
      </c>
      <c r="O792" s="24">
        <f>IF($N792="","",IF($N792&gt;0.3,"Very high",IF($N792&gt;0.2,"High","")))</f>
        <v/>
      </c>
    </row>
    <row r="793">
      <c r="A793" s="16" t="n"/>
      <c r="B793" s="17" t="n"/>
      <c r="C793" s="17" t="n"/>
      <c r="D793" s="18" t="n"/>
      <c r="E793" s="19" t="n"/>
      <c r="F793" s="20" t="n"/>
      <c r="G793" s="17" t="n"/>
      <c r="H793" s="21">
        <f>IF(OR($B793="",$E793=""),"",IF($B793&lt;&gt;$B792,$E793,IF($G792="Yes",$E793,N($H792)+$E793)))</f>
        <v/>
      </c>
      <c r="I793" s="22">
        <f>IF($B793="","",IF($B793&lt;&gt;$B792,"",IF($G792="Yes",IF($D792="","",$D792),$I792)))</f>
        <v/>
      </c>
      <c r="J793" s="22">
        <f>IF(OR($G793&lt;&gt;"Yes",$I793="",$D793=""),"",IF($D793-$I793&gt;0,$D793-$I793,""))</f>
        <v/>
      </c>
      <c r="K793" s="21">
        <f>IF($J793="","",$H793/$J793*100)</f>
        <v/>
      </c>
      <c r="L793" s="21">
        <f>IF($J793="","",$J793/$H793)</f>
        <v/>
      </c>
      <c r="M793" s="21">
        <f>IF($B793="","",IFERROR(SUMIFS($H$4:$H$1003,$B$4:$B$1003,$B793,$J$4:$J$1003,"&gt;0")/SUMIFS($J$4:$J$1003,$B$4:$B$1003,$B793)*100,""))</f>
        <v/>
      </c>
      <c r="N793" s="23">
        <f>IF(OR($K793="",$M793=""),"",$K793/$M793-1)</f>
        <v/>
      </c>
      <c r="O793" s="24">
        <f>IF($N793="","",IF($N793&gt;0.3,"Very high",IF($N793&gt;0.2,"High","")))</f>
        <v/>
      </c>
    </row>
    <row r="794">
      <c r="A794" s="16" t="n"/>
      <c r="B794" s="17" t="n"/>
      <c r="C794" s="17" t="n"/>
      <c r="D794" s="18" t="n"/>
      <c r="E794" s="19" t="n"/>
      <c r="F794" s="20" t="n"/>
      <c r="G794" s="17" t="n"/>
      <c r="H794" s="21">
        <f>IF(OR($B794="",$E794=""),"",IF($B794&lt;&gt;$B793,$E794,IF($G793="Yes",$E794,N($H793)+$E794)))</f>
        <v/>
      </c>
      <c r="I794" s="22">
        <f>IF($B794="","",IF($B794&lt;&gt;$B793,"",IF($G793="Yes",IF($D793="","",$D793),$I793)))</f>
        <v/>
      </c>
      <c r="J794" s="22">
        <f>IF(OR($G794&lt;&gt;"Yes",$I794="",$D794=""),"",IF($D794-$I794&gt;0,$D794-$I794,""))</f>
        <v/>
      </c>
      <c r="K794" s="21">
        <f>IF($J794="","",$H794/$J794*100)</f>
        <v/>
      </c>
      <c r="L794" s="21">
        <f>IF($J794="","",$J794/$H794)</f>
        <v/>
      </c>
      <c r="M794" s="21">
        <f>IF($B794="","",IFERROR(SUMIFS($H$4:$H$1003,$B$4:$B$1003,$B794,$J$4:$J$1003,"&gt;0")/SUMIFS($J$4:$J$1003,$B$4:$B$1003,$B794)*100,""))</f>
        <v/>
      </c>
      <c r="N794" s="23">
        <f>IF(OR($K794="",$M794=""),"",$K794/$M794-1)</f>
        <v/>
      </c>
      <c r="O794" s="24">
        <f>IF($N794="","",IF($N794&gt;0.3,"Very high",IF($N794&gt;0.2,"High","")))</f>
        <v/>
      </c>
    </row>
    <row r="795">
      <c r="A795" s="16" t="n"/>
      <c r="B795" s="17" t="n"/>
      <c r="C795" s="17" t="n"/>
      <c r="D795" s="18" t="n"/>
      <c r="E795" s="19" t="n"/>
      <c r="F795" s="20" t="n"/>
      <c r="G795" s="17" t="n"/>
      <c r="H795" s="21">
        <f>IF(OR($B795="",$E795=""),"",IF($B795&lt;&gt;$B794,$E795,IF($G794="Yes",$E795,N($H794)+$E795)))</f>
        <v/>
      </c>
      <c r="I795" s="22">
        <f>IF($B795="","",IF($B795&lt;&gt;$B794,"",IF($G794="Yes",IF($D794="","",$D794),$I794)))</f>
        <v/>
      </c>
      <c r="J795" s="22">
        <f>IF(OR($G795&lt;&gt;"Yes",$I795="",$D795=""),"",IF($D795-$I795&gt;0,$D795-$I795,""))</f>
        <v/>
      </c>
      <c r="K795" s="21">
        <f>IF($J795="","",$H795/$J795*100)</f>
        <v/>
      </c>
      <c r="L795" s="21">
        <f>IF($J795="","",$J795/$H795)</f>
        <v/>
      </c>
      <c r="M795" s="21">
        <f>IF($B795="","",IFERROR(SUMIFS($H$4:$H$1003,$B$4:$B$1003,$B795,$J$4:$J$1003,"&gt;0")/SUMIFS($J$4:$J$1003,$B$4:$B$1003,$B795)*100,""))</f>
        <v/>
      </c>
      <c r="N795" s="23">
        <f>IF(OR($K795="",$M795=""),"",$K795/$M795-1)</f>
        <v/>
      </c>
      <c r="O795" s="24">
        <f>IF($N795="","",IF($N795&gt;0.3,"Very high",IF($N795&gt;0.2,"High","")))</f>
        <v/>
      </c>
    </row>
    <row r="796">
      <c r="A796" s="16" t="n"/>
      <c r="B796" s="17" t="n"/>
      <c r="C796" s="17" t="n"/>
      <c r="D796" s="18" t="n"/>
      <c r="E796" s="19" t="n"/>
      <c r="F796" s="20" t="n"/>
      <c r="G796" s="17" t="n"/>
      <c r="H796" s="21">
        <f>IF(OR($B796="",$E796=""),"",IF($B796&lt;&gt;$B795,$E796,IF($G795="Yes",$E796,N($H795)+$E796)))</f>
        <v/>
      </c>
      <c r="I796" s="22">
        <f>IF($B796="","",IF($B796&lt;&gt;$B795,"",IF($G795="Yes",IF($D795="","",$D795),$I795)))</f>
        <v/>
      </c>
      <c r="J796" s="22">
        <f>IF(OR($G796&lt;&gt;"Yes",$I796="",$D796=""),"",IF($D796-$I796&gt;0,$D796-$I796,""))</f>
        <v/>
      </c>
      <c r="K796" s="21">
        <f>IF($J796="","",$H796/$J796*100)</f>
        <v/>
      </c>
      <c r="L796" s="21">
        <f>IF($J796="","",$J796/$H796)</f>
        <v/>
      </c>
      <c r="M796" s="21">
        <f>IF($B796="","",IFERROR(SUMIFS($H$4:$H$1003,$B$4:$B$1003,$B796,$J$4:$J$1003,"&gt;0")/SUMIFS($J$4:$J$1003,$B$4:$B$1003,$B796)*100,""))</f>
        <v/>
      </c>
      <c r="N796" s="23">
        <f>IF(OR($K796="",$M796=""),"",$K796/$M796-1)</f>
        <v/>
      </c>
      <c r="O796" s="24">
        <f>IF($N796="","",IF($N796&gt;0.3,"Very high",IF($N796&gt;0.2,"High","")))</f>
        <v/>
      </c>
    </row>
    <row r="797">
      <c r="A797" s="16" t="n"/>
      <c r="B797" s="17" t="n"/>
      <c r="C797" s="17" t="n"/>
      <c r="D797" s="18" t="n"/>
      <c r="E797" s="19" t="n"/>
      <c r="F797" s="20" t="n"/>
      <c r="G797" s="17" t="n"/>
      <c r="H797" s="21">
        <f>IF(OR($B797="",$E797=""),"",IF($B797&lt;&gt;$B796,$E797,IF($G796="Yes",$E797,N($H796)+$E797)))</f>
        <v/>
      </c>
      <c r="I797" s="22">
        <f>IF($B797="","",IF($B797&lt;&gt;$B796,"",IF($G796="Yes",IF($D796="","",$D796),$I796)))</f>
        <v/>
      </c>
      <c r="J797" s="22">
        <f>IF(OR($G797&lt;&gt;"Yes",$I797="",$D797=""),"",IF($D797-$I797&gt;0,$D797-$I797,""))</f>
        <v/>
      </c>
      <c r="K797" s="21">
        <f>IF($J797="","",$H797/$J797*100)</f>
        <v/>
      </c>
      <c r="L797" s="21">
        <f>IF($J797="","",$J797/$H797)</f>
        <v/>
      </c>
      <c r="M797" s="21">
        <f>IF($B797="","",IFERROR(SUMIFS($H$4:$H$1003,$B$4:$B$1003,$B797,$J$4:$J$1003,"&gt;0")/SUMIFS($J$4:$J$1003,$B$4:$B$1003,$B797)*100,""))</f>
        <v/>
      </c>
      <c r="N797" s="23">
        <f>IF(OR($K797="",$M797=""),"",$K797/$M797-1)</f>
        <v/>
      </c>
      <c r="O797" s="24">
        <f>IF($N797="","",IF($N797&gt;0.3,"Very high",IF($N797&gt;0.2,"High","")))</f>
        <v/>
      </c>
    </row>
    <row r="798">
      <c r="A798" s="16" t="n"/>
      <c r="B798" s="17" t="n"/>
      <c r="C798" s="17" t="n"/>
      <c r="D798" s="18" t="n"/>
      <c r="E798" s="19" t="n"/>
      <c r="F798" s="20" t="n"/>
      <c r="G798" s="17" t="n"/>
      <c r="H798" s="21">
        <f>IF(OR($B798="",$E798=""),"",IF($B798&lt;&gt;$B797,$E798,IF($G797="Yes",$E798,N($H797)+$E798)))</f>
        <v/>
      </c>
      <c r="I798" s="22">
        <f>IF($B798="","",IF($B798&lt;&gt;$B797,"",IF($G797="Yes",IF($D797="","",$D797),$I797)))</f>
        <v/>
      </c>
      <c r="J798" s="22">
        <f>IF(OR($G798&lt;&gt;"Yes",$I798="",$D798=""),"",IF($D798-$I798&gt;0,$D798-$I798,""))</f>
        <v/>
      </c>
      <c r="K798" s="21">
        <f>IF($J798="","",$H798/$J798*100)</f>
        <v/>
      </c>
      <c r="L798" s="21">
        <f>IF($J798="","",$J798/$H798)</f>
        <v/>
      </c>
      <c r="M798" s="21">
        <f>IF($B798="","",IFERROR(SUMIFS($H$4:$H$1003,$B$4:$B$1003,$B798,$J$4:$J$1003,"&gt;0")/SUMIFS($J$4:$J$1003,$B$4:$B$1003,$B798)*100,""))</f>
        <v/>
      </c>
      <c r="N798" s="23">
        <f>IF(OR($K798="",$M798=""),"",$K798/$M798-1)</f>
        <v/>
      </c>
      <c r="O798" s="24">
        <f>IF($N798="","",IF($N798&gt;0.3,"Very high",IF($N798&gt;0.2,"High","")))</f>
        <v/>
      </c>
    </row>
    <row r="799">
      <c r="A799" s="16" t="n"/>
      <c r="B799" s="17" t="n"/>
      <c r="C799" s="17" t="n"/>
      <c r="D799" s="18" t="n"/>
      <c r="E799" s="19" t="n"/>
      <c r="F799" s="20" t="n"/>
      <c r="G799" s="17" t="n"/>
      <c r="H799" s="21">
        <f>IF(OR($B799="",$E799=""),"",IF($B799&lt;&gt;$B798,$E799,IF($G798="Yes",$E799,N($H798)+$E799)))</f>
        <v/>
      </c>
      <c r="I799" s="22">
        <f>IF($B799="","",IF($B799&lt;&gt;$B798,"",IF($G798="Yes",IF($D798="","",$D798),$I798)))</f>
        <v/>
      </c>
      <c r="J799" s="22">
        <f>IF(OR($G799&lt;&gt;"Yes",$I799="",$D799=""),"",IF($D799-$I799&gt;0,$D799-$I799,""))</f>
        <v/>
      </c>
      <c r="K799" s="21">
        <f>IF($J799="","",$H799/$J799*100)</f>
        <v/>
      </c>
      <c r="L799" s="21">
        <f>IF($J799="","",$J799/$H799)</f>
        <v/>
      </c>
      <c r="M799" s="21">
        <f>IF($B799="","",IFERROR(SUMIFS($H$4:$H$1003,$B$4:$B$1003,$B799,$J$4:$J$1003,"&gt;0")/SUMIFS($J$4:$J$1003,$B$4:$B$1003,$B799)*100,""))</f>
        <v/>
      </c>
      <c r="N799" s="23">
        <f>IF(OR($K799="",$M799=""),"",$K799/$M799-1)</f>
        <v/>
      </c>
      <c r="O799" s="24">
        <f>IF($N799="","",IF($N799&gt;0.3,"Very high",IF($N799&gt;0.2,"High","")))</f>
        <v/>
      </c>
    </row>
    <row r="800">
      <c r="A800" s="16" t="n"/>
      <c r="B800" s="17" t="n"/>
      <c r="C800" s="17" t="n"/>
      <c r="D800" s="18" t="n"/>
      <c r="E800" s="19" t="n"/>
      <c r="F800" s="20" t="n"/>
      <c r="G800" s="17" t="n"/>
      <c r="H800" s="21">
        <f>IF(OR($B800="",$E800=""),"",IF($B800&lt;&gt;$B799,$E800,IF($G799="Yes",$E800,N($H799)+$E800)))</f>
        <v/>
      </c>
      <c r="I800" s="22">
        <f>IF($B800="","",IF($B800&lt;&gt;$B799,"",IF($G799="Yes",IF($D799="","",$D799),$I799)))</f>
        <v/>
      </c>
      <c r="J800" s="22">
        <f>IF(OR($G800&lt;&gt;"Yes",$I800="",$D800=""),"",IF($D800-$I800&gt;0,$D800-$I800,""))</f>
        <v/>
      </c>
      <c r="K800" s="21">
        <f>IF($J800="","",$H800/$J800*100)</f>
        <v/>
      </c>
      <c r="L800" s="21">
        <f>IF($J800="","",$J800/$H800)</f>
        <v/>
      </c>
      <c r="M800" s="21">
        <f>IF($B800="","",IFERROR(SUMIFS($H$4:$H$1003,$B$4:$B$1003,$B800,$J$4:$J$1003,"&gt;0")/SUMIFS($J$4:$J$1003,$B$4:$B$1003,$B800)*100,""))</f>
        <v/>
      </c>
      <c r="N800" s="23">
        <f>IF(OR($K800="",$M800=""),"",$K800/$M800-1)</f>
        <v/>
      </c>
      <c r="O800" s="24">
        <f>IF($N800="","",IF($N800&gt;0.3,"Very high",IF($N800&gt;0.2,"High","")))</f>
        <v/>
      </c>
    </row>
    <row r="801">
      <c r="A801" s="16" t="n"/>
      <c r="B801" s="17" t="n"/>
      <c r="C801" s="17" t="n"/>
      <c r="D801" s="18" t="n"/>
      <c r="E801" s="19" t="n"/>
      <c r="F801" s="20" t="n"/>
      <c r="G801" s="17" t="n"/>
      <c r="H801" s="21">
        <f>IF(OR($B801="",$E801=""),"",IF($B801&lt;&gt;$B800,$E801,IF($G800="Yes",$E801,N($H800)+$E801)))</f>
        <v/>
      </c>
      <c r="I801" s="22">
        <f>IF($B801="","",IF($B801&lt;&gt;$B800,"",IF($G800="Yes",IF($D800="","",$D800),$I800)))</f>
        <v/>
      </c>
      <c r="J801" s="22">
        <f>IF(OR($G801&lt;&gt;"Yes",$I801="",$D801=""),"",IF($D801-$I801&gt;0,$D801-$I801,""))</f>
        <v/>
      </c>
      <c r="K801" s="21">
        <f>IF($J801="","",$H801/$J801*100)</f>
        <v/>
      </c>
      <c r="L801" s="21">
        <f>IF($J801="","",$J801/$H801)</f>
        <v/>
      </c>
      <c r="M801" s="21">
        <f>IF($B801="","",IFERROR(SUMIFS($H$4:$H$1003,$B$4:$B$1003,$B801,$J$4:$J$1003,"&gt;0")/SUMIFS($J$4:$J$1003,$B$4:$B$1003,$B801)*100,""))</f>
        <v/>
      </c>
      <c r="N801" s="23">
        <f>IF(OR($K801="",$M801=""),"",$K801/$M801-1)</f>
        <v/>
      </c>
      <c r="O801" s="24">
        <f>IF($N801="","",IF($N801&gt;0.3,"Very high",IF($N801&gt;0.2,"High","")))</f>
        <v/>
      </c>
    </row>
    <row r="802">
      <c r="A802" s="16" t="n"/>
      <c r="B802" s="17" t="n"/>
      <c r="C802" s="17" t="n"/>
      <c r="D802" s="18" t="n"/>
      <c r="E802" s="19" t="n"/>
      <c r="F802" s="20" t="n"/>
      <c r="G802" s="17" t="n"/>
      <c r="H802" s="21">
        <f>IF(OR($B802="",$E802=""),"",IF($B802&lt;&gt;$B801,$E802,IF($G801="Yes",$E802,N($H801)+$E802)))</f>
        <v/>
      </c>
      <c r="I802" s="22">
        <f>IF($B802="","",IF($B802&lt;&gt;$B801,"",IF($G801="Yes",IF($D801="","",$D801),$I801)))</f>
        <v/>
      </c>
      <c r="J802" s="22">
        <f>IF(OR($G802&lt;&gt;"Yes",$I802="",$D802=""),"",IF($D802-$I802&gt;0,$D802-$I802,""))</f>
        <v/>
      </c>
      <c r="K802" s="21">
        <f>IF($J802="","",$H802/$J802*100)</f>
        <v/>
      </c>
      <c r="L802" s="21">
        <f>IF($J802="","",$J802/$H802)</f>
        <v/>
      </c>
      <c r="M802" s="21">
        <f>IF($B802="","",IFERROR(SUMIFS($H$4:$H$1003,$B$4:$B$1003,$B802,$J$4:$J$1003,"&gt;0")/SUMIFS($J$4:$J$1003,$B$4:$B$1003,$B802)*100,""))</f>
        <v/>
      </c>
      <c r="N802" s="23">
        <f>IF(OR($K802="",$M802=""),"",$K802/$M802-1)</f>
        <v/>
      </c>
      <c r="O802" s="24">
        <f>IF($N802="","",IF($N802&gt;0.3,"Very high",IF($N802&gt;0.2,"High","")))</f>
        <v/>
      </c>
    </row>
    <row r="803">
      <c r="A803" s="16" t="n"/>
      <c r="B803" s="17" t="n"/>
      <c r="C803" s="17" t="n"/>
      <c r="D803" s="18" t="n"/>
      <c r="E803" s="19" t="n"/>
      <c r="F803" s="20" t="n"/>
      <c r="G803" s="17" t="n"/>
      <c r="H803" s="21">
        <f>IF(OR($B803="",$E803=""),"",IF($B803&lt;&gt;$B802,$E803,IF($G802="Yes",$E803,N($H802)+$E803)))</f>
        <v/>
      </c>
      <c r="I803" s="22">
        <f>IF($B803="","",IF($B803&lt;&gt;$B802,"",IF($G802="Yes",IF($D802="","",$D802),$I802)))</f>
        <v/>
      </c>
      <c r="J803" s="22">
        <f>IF(OR($G803&lt;&gt;"Yes",$I803="",$D803=""),"",IF($D803-$I803&gt;0,$D803-$I803,""))</f>
        <v/>
      </c>
      <c r="K803" s="21">
        <f>IF($J803="","",$H803/$J803*100)</f>
        <v/>
      </c>
      <c r="L803" s="21">
        <f>IF($J803="","",$J803/$H803)</f>
        <v/>
      </c>
      <c r="M803" s="21">
        <f>IF($B803="","",IFERROR(SUMIFS($H$4:$H$1003,$B$4:$B$1003,$B803,$J$4:$J$1003,"&gt;0")/SUMIFS($J$4:$J$1003,$B$4:$B$1003,$B803)*100,""))</f>
        <v/>
      </c>
      <c r="N803" s="23">
        <f>IF(OR($K803="",$M803=""),"",$K803/$M803-1)</f>
        <v/>
      </c>
      <c r="O803" s="24">
        <f>IF($N803="","",IF($N803&gt;0.3,"Very high",IF($N803&gt;0.2,"High","")))</f>
        <v/>
      </c>
    </row>
    <row r="804">
      <c r="A804" s="16" t="n"/>
      <c r="B804" s="17" t="n"/>
      <c r="C804" s="17" t="n"/>
      <c r="D804" s="18" t="n"/>
      <c r="E804" s="19" t="n"/>
      <c r="F804" s="20" t="n"/>
      <c r="G804" s="17" t="n"/>
      <c r="H804" s="21">
        <f>IF(OR($B804="",$E804=""),"",IF($B804&lt;&gt;$B803,$E804,IF($G803="Yes",$E804,N($H803)+$E804)))</f>
        <v/>
      </c>
      <c r="I804" s="22">
        <f>IF($B804="","",IF($B804&lt;&gt;$B803,"",IF($G803="Yes",IF($D803="","",$D803),$I803)))</f>
        <v/>
      </c>
      <c r="J804" s="22">
        <f>IF(OR($G804&lt;&gt;"Yes",$I804="",$D804=""),"",IF($D804-$I804&gt;0,$D804-$I804,""))</f>
        <v/>
      </c>
      <c r="K804" s="21">
        <f>IF($J804="","",$H804/$J804*100)</f>
        <v/>
      </c>
      <c r="L804" s="21">
        <f>IF($J804="","",$J804/$H804)</f>
        <v/>
      </c>
      <c r="M804" s="21">
        <f>IF($B804="","",IFERROR(SUMIFS($H$4:$H$1003,$B$4:$B$1003,$B804,$J$4:$J$1003,"&gt;0")/SUMIFS($J$4:$J$1003,$B$4:$B$1003,$B804)*100,""))</f>
        <v/>
      </c>
      <c r="N804" s="23">
        <f>IF(OR($K804="",$M804=""),"",$K804/$M804-1)</f>
        <v/>
      </c>
      <c r="O804" s="24">
        <f>IF($N804="","",IF($N804&gt;0.3,"Very high",IF($N804&gt;0.2,"High","")))</f>
        <v/>
      </c>
    </row>
    <row r="805">
      <c r="A805" s="16" t="n"/>
      <c r="B805" s="17" t="n"/>
      <c r="C805" s="17" t="n"/>
      <c r="D805" s="18" t="n"/>
      <c r="E805" s="19" t="n"/>
      <c r="F805" s="20" t="n"/>
      <c r="G805" s="17" t="n"/>
      <c r="H805" s="21">
        <f>IF(OR($B805="",$E805=""),"",IF($B805&lt;&gt;$B804,$E805,IF($G804="Yes",$E805,N($H804)+$E805)))</f>
        <v/>
      </c>
      <c r="I805" s="22">
        <f>IF($B805="","",IF($B805&lt;&gt;$B804,"",IF($G804="Yes",IF($D804="","",$D804),$I804)))</f>
        <v/>
      </c>
      <c r="J805" s="22">
        <f>IF(OR($G805&lt;&gt;"Yes",$I805="",$D805=""),"",IF($D805-$I805&gt;0,$D805-$I805,""))</f>
        <v/>
      </c>
      <c r="K805" s="21">
        <f>IF($J805="","",$H805/$J805*100)</f>
        <v/>
      </c>
      <c r="L805" s="21">
        <f>IF($J805="","",$J805/$H805)</f>
        <v/>
      </c>
      <c r="M805" s="21">
        <f>IF($B805="","",IFERROR(SUMIFS($H$4:$H$1003,$B$4:$B$1003,$B805,$J$4:$J$1003,"&gt;0")/SUMIFS($J$4:$J$1003,$B$4:$B$1003,$B805)*100,""))</f>
        <v/>
      </c>
      <c r="N805" s="23">
        <f>IF(OR($K805="",$M805=""),"",$K805/$M805-1)</f>
        <v/>
      </c>
      <c r="O805" s="24">
        <f>IF($N805="","",IF($N805&gt;0.3,"Very high",IF($N805&gt;0.2,"High","")))</f>
        <v/>
      </c>
    </row>
    <row r="806">
      <c r="A806" s="16" t="n"/>
      <c r="B806" s="17" t="n"/>
      <c r="C806" s="17" t="n"/>
      <c r="D806" s="18" t="n"/>
      <c r="E806" s="19" t="n"/>
      <c r="F806" s="20" t="n"/>
      <c r="G806" s="17" t="n"/>
      <c r="H806" s="21">
        <f>IF(OR($B806="",$E806=""),"",IF($B806&lt;&gt;$B805,$E806,IF($G805="Yes",$E806,N($H805)+$E806)))</f>
        <v/>
      </c>
      <c r="I806" s="22">
        <f>IF($B806="","",IF($B806&lt;&gt;$B805,"",IF($G805="Yes",IF($D805="","",$D805),$I805)))</f>
        <v/>
      </c>
      <c r="J806" s="22">
        <f>IF(OR($G806&lt;&gt;"Yes",$I806="",$D806=""),"",IF($D806-$I806&gt;0,$D806-$I806,""))</f>
        <v/>
      </c>
      <c r="K806" s="21">
        <f>IF($J806="","",$H806/$J806*100)</f>
        <v/>
      </c>
      <c r="L806" s="21">
        <f>IF($J806="","",$J806/$H806)</f>
        <v/>
      </c>
      <c r="M806" s="21">
        <f>IF($B806="","",IFERROR(SUMIFS($H$4:$H$1003,$B$4:$B$1003,$B806,$J$4:$J$1003,"&gt;0")/SUMIFS($J$4:$J$1003,$B$4:$B$1003,$B806)*100,""))</f>
        <v/>
      </c>
      <c r="N806" s="23">
        <f>IF(OR($K806="",$M806=""),"",$K806/$M806-1)</f>
        <v/>
      </c>
      <c r="O806" s="24">
        <f>IF($N806="","",IF($N806&gt;0.3,"Very high",IF($N806&gt;0.2,"High","")))</f>
        <v/>
      </c>
    </row>
    <row r="807">
      <c r="A807" s="16" t="n"/>
      <c r="B807" s="17" t="n"/>
      <c r="C807" s="17" t="n"/>
      <c r="D807" s="18" t="n"/>
      <c r="E807" s="19" t="n"/>
      <c r="F807" s="20" t="n"/>
      <c r="G807" s="17" t="n"/>
      <c r="H807" s="21">
        <f>IF(OR($B807="",$E807=""),"",IF($B807&lt;&gt;$B806,$E807,IF($G806="Yes",$E807,N($H806)+$E807)))</f>
        <v/>
      </c>
      <c r="I807" s="22">
        <f>IF($B807="","",IF($B807&lt;&gt;$B806,"",IF($G806="Yes",IF($D806="","",$D806),$I806)))</f>
        <v/>
      </c>
      <c r="J807" s="22">
        <f>IF(OR($G807&lt;&gt;"Yes",$I807="",$D807=""),"",IF($D807-$I807&gt;0,$D807-$I807,""))</f>
        <v/>
      </c>
      <c r="K807" s="21">
        <f>IF($J807="","",$H807/$J807*100)</f>
        <v/>
      </c>
      <c r="L807" s="21">
        <f>IF($J807="","",$J807/$H807)</f>
        <v/>
      </c>
      <c r="M807" s="21">
        <f>IF($B807="","",IFERROR(SUMIFS($H$4:$H$1003,$B$4:$B$1003,$B807,$J$4:$J$1003,"&gt;0")/SUMIFS($J$4:$J$1003,$B$4:$B$1003,$B807)*100,""))</f>
        <v/>
      </c>
      <c r="N807" s="23">
        <f>IF(OR($K807="",$M807=""),"",$K807/$M807-1)</f>
        <v/>
      </c>
      <c r="O807" s="24">
        <f>IF($N807="","",IF($N807&gt;0.3,"Very high",IF($N807&gt;0.2,"High","")))</f>
        <v/>
      </c>
    </row>
    <row r="808">
      <c r="A808" s="16" t="n"/>
      <c r="B808" s="17" t="n"/>
      <c r="C808" s="17" t="n"/>
      <c r="D808" s="18" t="n"/>
      <c r="E808" s="19" t="n"/>
      <c r="F808" s="20" t="n"/>
      <c r="G808" s="17" t="n"/>
      <c r="H808" s="21">
        <f>IF(OR($B808="",$E808=""),"",IF($B808&lt;&gt;$B807,$E808,IF($G807="Yes",$E808,N($H807)+$E808)))</f>
        <v/>
      </c>
      <c r="I808" s="22">
        <f>IF($B808="","",IF($B808&lt;&gt;$B807,"",IF($G807="Yes",IF($D807="","",$D807),$I807)))</f>
        <v/>
      </c>
      <c r="J808" s="22">
        <f>IF(OR($G808&lt;&gt;"Yes",$I808="",$D808=""),"",IF($D808-$I808&gt;0,$D808-$I808,""))</f>
        <v/>
      </c>
      <c r="K808" s="21">
        <f>IF($J808="","",$H808/$J808*100)</f>
        <v/>
      </c>
      <c r="L808" s="21">
        <f>IF($J808="","",$J808/$H808)</f>
        <v/>
      </c>
      <c r="M808" s="21">
        <f>IF($B808="","",IFERROR(SUMIFS($H$4:$H$1003,$B$4:$B$1003,$B808,$J$4:$J$1003,"&gt;0")/SUMIFS($J$4:$J$1003,$B$4:$B$1003,$B808)*100,""))</f>
        <v/>
      </c>
      <c r="N808" s="23">
        <f>IF(OR($K808="",$M808=""),"",$K808/$M808-1)</f>
        <v/>
      </c>
      <c r="O808" s="24">
        <f>IF($N808="","",IF($N808&gt;0.3,"Very high",IF($N808&gt;0.2,"High","")))</f>
        <v/>
      </c>
    </row>
    <row r="809">
      <c r="A809" s="16" t="n"/>
      <c r="B809" s="17" t="n"/>
      <c r="C809" s="17" t="n"/>
      <c r="D809" s="18" t="n"/>
      <c r="E809" s="19" t="n"/>
      <c r="F809" s="20" t="n"/>
      <c r="G809" s="17" t="n"/>
      <c r="H809" s="21">
        <f>IF(OR($B809="",$E809=""),"",IF($B809&lt;&gt;$B808,$E809,IF($G808="Yes",$E809,N($H808)+$E809)))</f>
        <v/>
      </c>
      <c r="I809" s="22">
        <f>IF($B809="","",IF($B809&lt;&gt;$B808,"",IF($G808="Yes",IF($D808="","",$D808),$I808)))</f>
        <v/>
      </c>
      <c r="J809" s="22">
        <f>IF(OR($G809&lt;&gt;"Yes",$I809="",$D809=""),"",IF($D809-$I809&gt;0,$D809-$I809,""))</f>
        <v/>
      </c>
      <c r="K809" s="21">
        <f>IF($J809="","",$H809/$J809*100)</f>
        <v/>
      </c>
      <c r="L809" s="21">
        <f>IF($J809="","",$J809/$H809)</f>
        <v/>
      </c>
      <c r="M809" s="21">
        <f>IF($B809="","",IFERROR(SUMIFS($H$4:$H$1003,$B$4:$B$1003,$B809,$J$4:$J$1003,"&gt;0")/SUMIFS($J$4:$J$1003,$B$4:$B$1003,$B809)*100,""))</f>
        <v/>
      </c>
      <c r="N809" s="23">
        <f>IF(OR($K809="",$M809=""),"",$K809/$M809-1)</f>
        <v/>
      </c>
      <c r="O809" s="24">
        <f>IF($N809="","",IF($N809&gt;0.3,"Very high",IF($N809&gt;0.2,"High","")))</f>
        <v/>
      </c>
    </row>
    <row r="810">
      <c r="A810" s="16" t="n"/>
      <c r="B810" s="17" t="n"/>
      <c r="C810" s="17" t="n"/>
      <c r="D810" s="18" t="n"/>
      <c r="E810" s="19" t="n"/>
      <c r="F810" s="20" t="n"/>
      <c r="G810" s="17" t="n"/>
      <c r="H810" s="21">
        <f>IF(OR($B810="",$E810=""),"",IF($B810&lt;&gt;$B809,$E810,IF($G809="Yes",$E810,N($H809)+$E810)))</f>
        <v/>
      </c>
      <c r="I810" s="22">
        <f>IF($B810="","",IF($B810&lt;&gt;$B809,"",IF($G809="Yes",IF($D809="","",$D809),$I809)))</f>
        <v/>
      </c>
      <c r="J810" s="22">
        <f>IF(OR($G810&lt;&gt;"Yes",$I810="",$D810=""),"",IF($D810-$I810&gt;0,$D810-$I810,""))</f>
        <v/>
      </c>
      <c r="K810" s="21">
        <f>IF($J810="","",$H810/$J810*100)</f>
        <v/>
      </c>
      <c r="L810" s="21">
        <f>IF($J810="","",$J810/$H810)</f>
        <v/>
      </c>
      <c r="M810" s="21">
        <f>IF($B810="","",IFERROR(SUMIFS($H$4:$H$1003,$B$4:$B$1003,$B810,$J$4:$J$1003,"&gt;0")/SUMIFS($J$4:$J$1003,$B$4:$B$1003,$B810)*100,""))</f>
        <v/>
      </c>
      <c r="N810" s="23">
        <f>IF(OR($K810="",$M810=""),"",$K810/$M810-1)</f>
        <v/>
      </c>
      <c r="O810" s="24">
        <f>IF($N810="","",IF($N810&gt;0.3,"Very high",IF($N810&gt;0.2,"High","")))</f>
        <v/>
      </c>
    </row>
    <row r="811">
      <c r="A811" s="16" t="n"/>
      <c r="B811" s="17" t="n"/>
      <c r="C811" s="17" t="n"/>
      <c r="D811" s="18" t="n"/>
      <c r="E811" s="19" t="n"/>
      <c r="F811" s="20" t="n"/>
      <c r="G811" s="17" t="n"/>
      <c r="H811" s="21">
        <f>IF(OR($B811="",$E811=""),"",IF($B811&lt;&gt;$B810,$E811,IF($G810="Yes",$E811,N($H810)+$E811)))</f>
        <v/>
      </c>
      <c r="I811" s="22">
        <f>IF($B811="","",IF($B811&lt;&gt;$B810,"",IF($G810="Yes",IF($D810="","",$D810),$I810)))</f>
        <v/>
      </c>
      <c r="J811" s="22">
        <f>IF(OR($G811&lt;&gt;"Yes",$I811="",$D811=""),"",IF($D811-$I811&gt;0,$D811-$I811,""))</f>
        <v/>
      </c>
      <c r="K811" s="21">
        <f>IF($J811="","",$H811/$J811*100)</f>
        <v/>
      </c>
      <c r="L811" s="21">
        <f>IF($J811="","",$J811/$H811)</f>
        <v/>
      </c>
      <c r="M811" s="21">
        <f>IF($B811="","",IFERROR(SUMIFS($H$4:$H$1003,$B$4:$B$1003,$B811,$J$4:$J$1003,"&gt;0")/SUMIFS($J$4:$J$1003,$B$4:$B$1003,$B811)*100,""))</f>
        <v/>
      </c>
      <c r="N811" s="23">
        <f>IF(OR($K811="",$M811=""),"",$K811/$M811-1)</f>
        <v/>
      </c>
      <c r="O811" s="24">
        <f>IF($N811="","",IF($N811&gt;0.3,"Very high",IF($N811&gt;0.2,"High","")))</f>
        <v/>
      </c>
    </row>
    <row r="812">
      <c r="A812" s="16" t="n"/>
      <c r="B812" s="17" t="n"/>
      <c r="C812" s="17" t="n"/>
      <c r="D812" s="18" t="n"/>
      <c r="E812" s="19" t="n"/>
      <c r="F812" s="20" t="n"/>
      <c r="G812" s="17" t="n"/>
      <c r="H812" s="21">
        <f>IF(OR($B812="",$E812=""),"",IF($B812&lt;&gt;$B811,$E812,IF($G811="Yes",$E812,N($H811)+$E812)))</f>
        <v/>
      </c>
      <c r="I812" s="22">
        <f>IF($B812="","",IF($B812&lt;&gt;$B811,"",IF($G811="Yes",IF($D811="","",$D811),$I811)))</f>
        <v/>
      </c>
      <c r="J812" s="22">
        <f>IF(OR($G812&lt;&gt;"Yes",$I812="",$D812=""),"",IF($D812-$I812&gt;0,$D812-$I812,""))</f>
        <v/>
      </c>
      <c r="K812" s="21">
        <f>IF($J812="","",$H812/$J812*100)</f>
        <v/>
      </c>
      <c r="L812" s="21">
        <f>IF($J812="","",$J812/$H812)</f>
        <v/>
      </c>
      <c r="M812" s="21">
        <f>IF($B812="","",IFERROR(SUMIFS($H$4:$H$1003,$B$4:$B$1003,$B812,$J$4:$J$1003,"&gt;0")/SUMIFS($J$4:$J$1003,$B$4:$B$1003,$B812)*100,""))</f>
        <v/>
      </c>
      <c r="N812" s="23">
        <f>IF(OR($K812="",$M812=""),"",$K812/$M812-1)</f>
        <v/>
      </c>
      <c r="O812" s="24">
        <f>IF($N812="","",IF($N812&gt;0.3,"Very high",IF($N812&gt;0.2,"High","")))</f>
        <v/>
      </c>
    </row>
    <row r="813">
      <c r="A813" s="16" t="n"/>
      <c r="B813" s="17" t="n"/>
      <c r="C813" s="17" t="n"/>
      <c r="D813" s="18" t="n"/>
      <c r="E813" s="19" t="n"/>
      <c r="F813" s="20" t="n"/>
      <c r="G813" s="17" t="n"/>
      <c r="H813" s="21">
        <f>IF(OR($B813="",$E813=""),"",IF($B813&lt;&gt;$B812,$E813,IF($G812="Yes",$E813,N($H812)+$E813)))</f>
        <v/>
      </c>
      <c r="I813" s="22">
        <f>IF($B813="","",IF($B813&lt;&gt;$B812,"",IF($G812="Yes",IF($D812="","",$D812),$I812)))</f>
        <v/>
      </c>
      <c r="J813" s="22">
        <f>IF(OR($G813&lt;&gt;"Yes",$I813="",$D813=""),"",IF($D813-$I813&gt;0,$D813-$I813,""))</f>
        <v/>
      </c>
      <c r="K813" s="21">
        <f>IF($J813="","",$H813/$J813*100)</f>
        <v/>
      </c>
      <c r="L813" s="21">
        <f>IF($J813="","",$J813/$H813)</f>
        <v/>
      </c>
      <c r="M813" s="21">
        <f>IF($B813="","",IFERROR(SUMIFS($H$4:$H$1003,$B$4:$B$1003,$B813,$J$4:$J$1003,"&gt;0")/SUMIFS($J$4:$J$1003,$B$4:$B$1003,$B813)*100,""))</f>
        <v/>
      </c>
      <c r="N813" s="23">
        <f>IF(OR($K813="",$M813=""),"",$K813/$M813-1)</f>
        <v/>
      </c>
      <c r="O813" s="24">
        <f>IF($N813="","",IF($N813&gt;0.3,"Very high",IF($N813&gt;0.2,"High","")))</f>
        <v/>
      </c>
    </row>
    <row r="814">
      <c r="A814" s="16" t="n"/>
      <c r="B814" s="17" t="n"/>
      <c r="C814" s="17" t="n"/>
      <c r="D814" s="18" t="n"/>
      <c r="E814" s="19" t="n"/>
      <c r="F814" s="20" t="n"/>
      <c r="G814" s="17" t="n"/>
      <c r="H814" s="21">
        <f>IF(OR($B814="",$E814=""),"",IF($B814&lt;&gt;$B813,$E814,IF($G813="Yes",$E814,N($H813)+$E814)))</f>
        <v/>
      </c>
      <c r="I814" s="22">
        <f>IF($B814="","",IF($B814&lt;&gt;$B813,"",IF($G813="Yes",IF($D813="","",$D813),$I813)))</f>
        <v/>
      </c>
      <c r="J814" s="22">
        <f>IF(OR($G814&lt;&gt;"Yes",$I814="",$D814=""),"",IF($D814-$I814&gt;0,$D814-$I814,""))</f>
        <v/>
      </c>
      <c r="K814" s="21">
        <f>IF($J814="","",$H814/$J814*100)</f>
        <v/>
      </c>
      <c r="L814" s="21">
        <f>IF($J814="","",$J814/$H814)</f>
        <v/>
      </c>
      <c r="M814" s="21">
        <f>IF($B814="","",IFERROR(SUMIFS($H$4:$H$1003,$B$4:$B$1003,$B814,$J$4:$J$1003,"&gt;0")/SUMIFS($J$4:$J$1003,$B$4:$B$1003,$B814)*100,""))</f>
        <v/>
      </c>
      <c r="N814" s="23">
        <f>IF(OR($K814="",$M814=""),"",$K814/$M814-1)</f>
        <v/>
      </c>
      <c r="O814" s="24">
        <f>IF($N814="","",IF($N814&gt;0.3,"Very high",IF($N814&gt;0.2,"High","")))</f>
        <v/>
      </c>
    </row>
    <row r="815">
      <c r="A815" s="16" t="n"/>
      <c r="B815" s="17" t="n"/>
      <c r="C815" s="17" t="n"/>
      <c r="D815" s="18" t="n"/>
      <c r="E815" s="19" t="n"/>
      <c r="F815" s="20" t="n"/>
      <c r="G815" s="17" t="n"/>
      <c r="H815" s="21">
        <f>IF(OR($B815="",$E815=""),"",IF($B815&lt;&gt;$B814,$E815,IF($G814="Yes",$E815,N($H814)+$E815)))</f>
        <v/>
      </c>
      <c r="I815" s="22">
        <f>IF($B815="","",IF($B815&lt;&gt;$B814,"",IF($G814="Yes",IF($D814="","",$D814),$I814)))</f>
        <v/>
      </c>
      <c r="J815" s="22">
        <f>IF(OR($G815&lt;&gt;"Yes",$I815="",$D815=""),"",IF($D815-$I815&gt;0,$D815-$I815,""))</f>
        <v/>
      </c>
      <c r="K815" s="21">
        <f>IF($J815="","",$H815/$J815*100)</f>
        <v/>
      </c>
      <c r="L815" s="21">
        <f>IF($J815="","",$J815/$H815)</f>
        <v/>
      </c>
      <c r="M815" s="21">
        <f>IF($B815="","",IFERROR(SUMIFS($H$4:$H$1003,$B$4:$B$1003,$B815,$J$4:$J$1003,"&gt;0")/SUMIFS($J$4:$J$1003,$B$4:$B$1003,$B815)*100,""))</f>
        <v/>
      </c>
      <c r="N815" s="23">
        <f>IF(OR($K815="",$M815=""),"",$K815/$M815-1)</f>
        <v/>
      </c>
      <c r="O815" s="24">
        <f>IF($N815="","",IF($N815&gt;0.3,"Very high",IF($N815&gt;0.2,"High","")))</f>
        <v/>
      </c>
    </row>
    <row r="816">
      <c r="A816" s="16" t="n"/>
      <c r="B816" s="17" t="n"/>
      <c r="C816" s="17" t="n"/>
      <c r="D816" s="18" t="n"/>
      <c r="E816" s="19" t="n"/>
      <c r="F816" s="20" t="n"/>
      <c r="G816" s="17" t="n"/>
      <c r="H816" s="21">
        <f>IF(OR($B816="",$E816=""),"",IF($B816&lt;&gt;$B815,$E816,IF($G815="Yes",$E816,N($H815)+$E816)))</f>
        <v/>
      </c>
      <c r="I816" s="22">
        <f>IF($B816="","",IF($B816&lt;&gt;$B815,"",IF($G815="Yes",IF($D815="","",$D815),$I815)))</f>
        <v/>
      </c>
      <c r="J816" s="22">
        <f>IF(OR($G816&lt;&gt;"Yes",$I816="",$D816=""),"",IF($D816-$I816&gt;0,$D816-$I816,""))</f>
        <v/>
      </c>
      <c r="K816" s="21">
        <f>IF($J816="","",$H816/$J816*100)</f>
        <v/>
      </c>
      <c r="L816" s="21">
        <f>IF($J816="","",$J816/$H816)</f>
        <v/>
      </c>
      <c r="M816" s="21">
        <f>IF($B816="","",IFERROR(SUMIFS($H$4:$H$1003,$B$4:$B$1003,$B816,$J$4:$J$1003,"&gt;0")/SUMIFS($J$4:$J$1003,$B$4:$B$1003,$B816)*100,""))</f>
        <v/>
      </c>
      <c r="N816" s="23">
        <f>IF(OR($K816="",$M816=""),"",$K816/$M816-1)</f>
        <v/>
      </c>
      <c r="O816" s="24">
        <f>IF($N816="","",IF($N816&gt;0.3,"Very high",IF($N816&gt;0.2,"High","")))</f>
        <v/>
      </c>
    </row>
    <row r="817">
      <c r="A817" s="16" t="n"/>
      <c r="B817" s="17" t="n"/>
      <c r="C817" s="17" t="n"/>
      <c r="D817" s="18" t="n"/>
      <c r="E817" s="19" t="n"/>
      <c r="F817" s="20" t="n"/>
      <c r="G817" s="17" t="n"/>
      <c r="H817" s="21">
        <f>IF(OR($B817="",$E817=""),"",IF($B817&lt;&gt;$B816,$E817,IF($G816="Yes",$E817,N($H816)+$E817)))</f>
        <v/>
      </c>
      <c r="I817" s="22">
        <f>IF($B817="","",IF($B817&lt;&gt;$B816,"",IF($G816="Yes",IF($D816="","",$D816),$I816)))</f>
        <v/>
      </c>
      <c r="J817" s="22">
        <f>IF(OR($G817&lt;&gt;"Yes",$I817="",$D817=""),"",IF($D817-$I817&gt;0,$D817-$I817,""))</f>
        <v/>
      </c>
      <c r="K817" s="21">
        <f>IF($J817="","",$H817/$J817*100)</f>
        <v/>
      </c>
      <c r="L817" s="21">
        <f>IF($J817="","",$J817/$H817)</f>
        <v/>
      </c>
      <c r="M817" s="21">
        <f>IF($B817="","",IFERROR(SUMIFS($H$4:$H$1003,$B$4:$B$1003,$B817,$J$4:$J$1003,"&gt;0")/SUMIFS($J$4:$J$1003,$B$4:$B$1003,$B817)*100,""))</f>
        <v/>
      </c>
      <c r="N817" s="23">
        <f>IF(OR($K817="",$M817=""),"",$K817/$M817-1)</f>
        <v/>
      </c>
      <c r="O817" s="24">
        <f>IF($N817="","",IF($N817&gt;0.3,"Very high",IF($N817&gt;0.2,"High","")))</f>
        <v/>
      </c>
    </row>
    <row r="818">
      <c r="A818" s="16" t="n"/>
      <c r="B818" s="17" t="n"/>
      <c r="C818" s="17" t="n"/>
      <c r="D818" s="18" t="n"/>
      <c r="E818" s="19" t="n"/>
      <c r="F818" s="20" t="n"/>
      <c r="G818" s="17" t="n"/>
      <c r="H818" s="21">
        <f>IF(OR($B818="",$E818=""),"",IF($B818&lt;&gt;$B817,$E818,IF($G817="Yes",$E818,N($H817)+$E818)))</f>
        <v/>
      </c>
      <c r="I818" s="22">
        <f>IF($B818="","",IF($B818&lt;&gt;$B817,"",IF($G817="Yes",IF($D817="","",$D817),$I817)))</f>
        <v/>
      </c>
      <c r="J818" s="22">
        <f>IF(OR($G818&lt;&gt;"Yes",$I818="",$D818=""),"",IF($D818-$I818&gt;0,$D818-$I818,""))</f>
        <v/>
      </c>
      <c r="K818" s="21">
        <f>IF($J818="","",$H818/$J818*100)</f>
        <v/>
      </c>
      <c r="L818" s="21">
        <f>IF($J818="","",$J818/$H818)</f>
        <v/>
      </c>
      <c r="M818" s="21">
        <f>IF($B818="","",IFERROR(SUMIFS($H$4:$H$1003,$B$4:$B$1003,$B818,$J$4:$J$1003,"&gt;0")/SUMIFS($J$4:$J$1003,$B$4:$B$1003,$B818)*100,""))</f>
        <v/>
      </c>
      <c r="N818" s="23">
        <f>IF(OR($K818="",$M818=""),"",$K818/$M818-1)</f>
        <v/>
      </c>
      <c r="O818" s="24">
        <f>IF($N818="","",IF($N818&gt;0.3,"Very high",IF($N818&gt;0.2,"High","")))</f>
        <v/>
      </c>
    </row>
    <row r="819">
      <c r="A819" s="16" t="n"/>
      <c r="B819" s="17" t="n"/>
      <c r="C819" s="17" t="n"/>
      <c r="D819" s="18" t="n"/>
      <c r="E819" s="19" t="n"/>
      <c r="F819" s="20" t="n"/>
      <c r="G819" s="17" t="n"/>
      <c r="H819" s="21">
        <f>IF(OR($B819="",$E819=""),"",IF($B819&lt;&gt;$B818,$E819,IF($G818="Yes",$E819,N($H818)+$E819)))</f>
        <v/>
      </c>
      <c r="I819" s="22">
        <f>IF($B819="","",IF($B819&lt;&gt;$B818,"",IF($G818="Yes",IF($D818="","",$D818),$I818)))</f>
        <v/>
      </c>
      <c r="J819" s="22">
        <f>IF(OR($G819&lt;&gt;"Yes",$I819="",$D819=""),"",IF($D819-$I819&gt;0,$D819-$I819,""))</f>
        <v/>
      </c>
      <c r="K819" s="21">
        <f>IF($J819="","",$H819/$J819*100)</f>
        <v/>
      </c>
      <c r="L819" s="21">
        <f>IF($J819="","",$J819/$H819)</f>
        <v/>
      </c>
      <c r="M819" s="21">
        <f>IF($B819="","",IFERROR(SUMIFS($H$4:$H$1003,$B$4:$B$1003,$B819,$J$4:$J$1003,"&gt;0")/SUMIFS($J$4:$J$1003,$B$4:$B$1003,$B819)*100,""))</f>
        <v/>
      </c>
      <c r="N819" s="23">
        <f>IF(OR($K819="",$M819=""),"",$K819/$M819-1)</f>
        <v/>
      </c>
      <c r="O819" s="24">
        <f>IF($N819="","",IF($N819&gt;0.3,"Very high",IF($N819&gt;0.2,"High","")))</f>
        <v/>
      </c>
    </row>
    <row r="820">
      <c r="A820" s="16" t="n"/>
      <c r="B820" s="17" t="n"/>
      <c r="C820" s="17" t="n"/>
      <c r="D820" s="18" t="n"/>
      <c r="E820" s="19" t="n"/>
      <c r="F820" s="20" t="n"/>
      <c r="G820" s="17" t="n"/>
      <c r="H820" s="21">
        <f>IF(OR($B820="",$E820=""),"",IF($B820&lt;&gt;$B819,$E820,IF($G819="Yes",$E820,N($H819)+$E820)))</f>
        <v/>
      </c>
      <c r="I820" s="22">
        <f>IF($B820="","",IF($B820&lt;&gt;$B819,"",IF($G819="Yes",IF($D819="","",$D819),$I819)))</f>
        <v/>
      </c>
      <c r="J820" s="22">
        <f>IF(OR($G820&lt;&gt;"Yes",$I820="",$D820=""),"",IF($D820-$I820&gt;0,$D820-$I820,""))</f>
        <v/>
      </c>
      <c r="K820" s="21">
        <f>IF($J820="","",$H820/$J820*100)</f>
        <v/>
      </c>
      <c r="L820" s="21">
        <f>IF($J820="","",$J820/$H820)</f>
        <v/>
      </c>
      <c r="M820" s="21">
        <f>IF($B820="","",IFERROR(SUMIFS($H$4:$H$1003,$B$4:$B$1003,$B820,$J$4:$J$1003,"&gt;0")/SUMIFS($J$4:$J$1003,$B$4:$B$1003,$B820)*100,""))</f>
        <v/>
      </c>
      <c r="N820" s="23">
        <f>IF(OR($K820="",$M820=""),"",$K820/$M820-1)</f>
        <v/>
      </c>
      <c r="O820" s="24">
        <f>IF($N820="","",IF($N820&gt;0.3,"Very high",IF($N820&gt;0.2,"High","")))</f>
        <v/>
      </c>
    </row>
    <row r="821">
      <c r="A821" s="16" t="n"/>
      <c r="B821" s="17" t="n"/>
      <c r="C821" s="17" t="n"/>
      <c r="D821" s="18" t="n"/>
      <c r="E821" s="19" t="n"/>
      <c r="F821" s="20" t="n"/>
      <c r="G821" s="17" t="n"/>
      <c r="H821" s="21">
        <f>IF(OR($B821="",$E821=""),"",IF($B821&lt;&gt;$B820,$E821,IF($G820="Yes",$E821,N($H820)+$E821)))</f>
        <v/>
      </c>
      <c r="I821" s="22">
        <f>IF($B821="","",IF($B821&lt;&gt;$B820,"",IF($G820="Yes",IF($D820="","",$D820),$I820)))</f>
        <v/>
      </c>
      <c r="J821" s="22">
        <f>IF(OR($G821&lt;&gt;"Yes",$I821="",$D821=""),"",IF($D821-$I821&gt;0,$D821-$I821,""))</f>
        <v/>
      </c>
      <c r="K821" s="21">
        <f>IF($J821="","",$H821/$J821*100)</f>
        <v/>
      </c>
      <c r="L821" s="21">
        <f>IF($J821="","",$J821/$H821)</f>
        <v/>
      </c>
      <c r="M821" s="21">
        <f>IF($B821="","",IFERROR(SUMIFS($H$4:$H$1003,$B$4:$B$1003,$B821,$J$4:$J$1003,"&gt;0")/SUMIFS($J$4:$J$1003,$B$4:$B$1003,$B821)*100,""))</f>
        <v/>
      </c>
      <c r="N821" s="23">
        <f>IF(OR($K821="",$M821=""),"",$K821/$M821-1)</f>
        <v/>
      </c>
      <c r="O821" s="24">
        <f>IF($N821="","",IF($N821&gt;0.3,"Very high",IF($N821&gt;0.2,"High","")))</f>
        <v/>
      </c>
    </row>
    <row r="822">
      <c r="A822" s="16" t="n"/>
      <c r="B822" s="17" t="n"/>
      <c r="C822" s="17" t="n"/>
      <c r="D822" s="18" t="n"/>
      <c r="E822" s="19" t="n"/>
      <c r="F822" s="20" t="n"/>
      <c r="G822" s="17" t="n"/>
      <c r="H822" s="21">
        <f>IF(OR($B822="",$E822=""),"",IF($B822&lt;&gt;$B821,$E822,IF($G821="Yes",$E822,N($H821)+$E822)))</f>
        <v/>
      </c>
      <c r="I822" s="22">
        <f>IF($B822="","",IF($B822&lt;&gt;$B821,"",IF($G821="Yes",IF($D821="","",$D821),$I821)))</f>
        <v/>
      </c>
      <c r="J822" s="22">
        <f>IF(OR($G822&lt;&gt;"Yes",$I822="",$D822=""),"",IF($D822-$I822&gt;0,$D822-$I822,""))</f>
        <v/>
      </c>
      <c r="K822" s="21">
        <f>IF($J822="","",$H822/$J822*100)</f>
        <v/>
      </c>
      <c r="L822" s="21">
        <f>IF($J822="","",$J822/$H822)</f>
        <v/>
      </c>
      <c r="M822" s="21">
        <f>IF($B822="","",IFERROR(SUMIFS($H$4:$H$1003,$B$4:$B$1003,$B822,$J$4:$J$1003,"&gt;0")/SUMIFS($J$4:$J$1003,$B$4:$B$1003,$B822)*100,""))</f>
        <v/>
      </c>
      <c r="N822" s="23">
        <f>IF(OR($K822="",$M822=""),"",$K822/$M822-1)</f>
        <v/>
      </c>
      <c r="O822" s="24">
        <f>IF($N822="","",IF($N822&gt;0.3,"Very high",IF($N822&gt;0.2,"High","")))</f>
        <v/>
      </c>
    </row>
    <row r="823">
      <c r="A823" s="16" t="n"/>
      <c r="B823" s="17" t="n"/>
      <c r="C823" s="17" t="n"/>
      <c r="D823" s="18" t="n"/>
      <c r="E823" s="19" t="n"/>
      <c r="F823" s="20" t="n"/>
      <c r="G823" s="17" t="n"/>
      <c r="H823" s="21">
        <f>IF(OR($B823="",$E823=""),"",IF($B823&lt;&gt;$B822,$E823,IF($G822="Yes",$E823,N($H822)+$E823)))</f>
        <v/>
      </c>
      <c r="I823" s="22">
        <f>IF($B823="","",IF($B823&lt;&gt;$B822,"",IF($G822="Yes",IF($D822="","",$D822),$I822)))</f>
        <v/>
      </c>
      <c r="J823" s="22">
        <f>IF(OR($G823&lt;&gt;"Yes",$I823="",$D823=""),"",IF($D823-$I823&gt;0,$D823-$I823,""))</f>
        <v/>
      </c>
      <c r="K823" s="21">
        <f>IF($J823="","",$H823/$J823*100)</f>
        <v/>
      </c>
      <c r="L823" s="21">
        <f>IF($J823="","",$J823/$H823)</f>
        <v/>
      </c>
      <c r="M823" s="21">
        <f>IF($B823="","",IFERROR(SUMIFS($H$4:$H$1003,$B$4:$B$1003,$B823,$J$4:$J$1003,"&gt;0")/SUMIFS($J$4:$J$1003,$B$4:$B$1003,$B823)*100,""))</f>
        <v/>
      </c>
      <c r="N823" s="23">
        <f>IF(OR($K823="",$M823=""),"",$K823/$M823-1)</f>
        <v/>
      </c>
      <c r="O823" s="24">
        <f>IF($N823="","",IF($N823&gt;0.3,"Very high",IF($N823&gt;0.2,"High","")))</f>
        <v/>
      </c>
    </row>
    <row r="824">
      <c r="A824" s="16" t="n"/>
      <c r="B824" s="17" t="n"/>
      <c r="C824" s="17" t="n"/>
      <c r="D824" s="18" t="n"/>
      <c r="E824" s="19" t="n"/>
      <c r="F824" s="20" t="n"/>
      <c r="G824" s="17" t="n"/>
      <c r="H824" s="21">
        <f>IF(OR($B824="",$E824=""),"",IF($B824&lt;&gt;$B823,$E824,IF($G823="Yes",$E824,N($H823)+$E824)))</f>
        <v/>
      </c>
      <c r="I824" s="22">
        <f>IF($B824="","",IF($B824&lt;&gt;$B823,"",IF($G823="Yes",IF($D823="","",$D823),$I823)))</f>
        <v/>
      </c>
      <c r="J824" s="22">
        <f>IF(OR($G824&lt;&gt;"Yes",$I824="",$D824=""),"",IF($D824-$I824&gt;0,$D824-$I824,""))</f>
        <v/>
      </c>
      <c r="K824" s="21">
        <f>IF($J824="","",$H824/$J824*100)</f>
        <v/>
      </c>
      <c r="L824" s="21">
        <f>IF($J824="","",$J824/$H824)</f>
        <v/>
      </c>
      <c r="M824" s="21">
        <f>IF($B824="","",IFERROR(SUMIFS($H$4:$H$1003,$B$4:$B$1003,$B824,$J$4:$J$1003,"&gt;0")/SUMIFS($J$4:$J$1003,$B$4:$B$1003,$B824)*100,""))</f>
        <v/>
      </c>
      <c r="N824" s="23">
        <f>IF(OR($K824="",$M824=""),"",$K824/$M824-1)</f>
        <v/>
      </c>
      <c r="O824" s="24">
        <f>IF($N824="","",IF($N824&gt;0.3,"Very high",IF($N824&gt;0.2,"High","")))</f>
        <v/>
      </c>
    </row>
    <row r="825">
      <c r="A825" s="16" t="n"/>
      <c r="B825" s="17" t="n"/>
      <c r="C825" s="17" t="n"/>
      <c r="D825" s="18" t="n"/>
      <c r="E825" s="19" t="n"/>
      <c r="F825" s="20" t="n"/>
      <c r="G825" s="17" t="n"/>
      <c r="H825" s="21">
        <f>IF(OR($B825="",$E825=""),"",IF($B825&lt;&gt;$B824,$E825,IF($G824="Yes",$E825,N($H824)+$E825)))</f>
        <v/>
      </c>
      <c r="I825" s="22">
        <f>IF($B825="","",IF($B825&lt;&gt;$B824,"",IF($G824="Yes",IF($D824="","",$D824),$I824)))</f>
        <v/>
      </c>
      <c r="J825" s="22">
        <f>IF(OR($G825&lt;&gt;"Yes",$I825="",$D825=""),"",IF($D825-$I825&gt;0,$D825-$I825,""))</f>
        <v/>
      </c>
      <c r="K825" s="21">
        <f>IF($J825="","",$H825/$J825*100)</f>
        <v/>
      </c>
      <c r="L825" s="21">
        <f>IF($J825="","",$J825/$H825)</f>
        <v/>
      </c>
      <c r="M825" s="21">
        <f>IF($B825="","",IFERROR(SUMIFS($H$4:$H$1003,$B$4:$B$1003,$B825,$J$4:$J$1003,"&gt;0")/SUMIFS($J$4:$J$1003,$B$4:$B$1003,$B825)*100,""))</f>
        <v/>
      </c>
      <c r="N825" s="23">
        <f>IF(OR($K825="",$M825=""),"",$K825/$M825-1)</f>
        <v/>
      </c>
      <c r="O825" s="24">
        <f>IF($N825="","",IF($N825&gt;0.3,"Very high",IF($N825&gt;0.2,"High","")))</f>
        <v/>
      </c>
    </row>
    <row r="826">
      <c r="A826" s="16" t="n"/>
      <c r="B826" s="17" t="n"/>
      <c r="C826" s="17" t="n"/>
      <c r="D826" s="18" t="n"/>
      <c r="E826" s="19" t="n"/>
      <c r="F826" s="20" t="n"/>
      <c r="G826" s="17" t="n"/>
      <c r="H826" s="21">
        <f>IF(OR($B826="",$E826=""),"",IF($B826&lt;&gt;$B825,$E826,IF($G825="Yes",$E826,N($H825)+$E826)))</f>
        <v/>
      </c>
      <c r="I826" s="22">
        <f>IF($B826="","",IF($B826&lt;&gt;$B825,"",IF($G825="Yes",IF($D825="","",$D825),$I825)))</f>
        <v/>
      </c>
      <c r="J826" s="22">
        <f>IF(OR($G826&lt;&gt;"Yes",$I826="",$D826=""),"",IF($D826-$I826&gt;0,$D826-$I826,""))</f>
        <v/>
      </c>
      <c r="K826" s="21">
        <f>IF($J826="","",$H826/$J826*100)</f>
        <v/>
      </c>
      <c r="L826" s="21">
        <f>IF($J826="","",$J826/$H826)</f>
        <v/>
      </c>
      <c r="M826" s="21">
        <f>IF($B826="","",IFERROR(SUMIFS($H$4:$H$1003,$B$4:$B$1003,$B826,$J$4:$J$1003,"&gt;0")/SUMIFS($J$4:$J$1003,$B$4:$B$1003,$B826)*100,""))</f>
        <v/>
      </c>
      <c r="N826" s="23">
        <f>IF(OR($K826="",$M826=""),"",$K826/$M826-1)</f>
        <v/>
      </c>
      <c r="O826" s="24">
        <f>IF($N826="","",IF($N826&gt;0.3,"Very high",IF($N826&gt;0.2,"High","")))</f>
        <v/>
      </c>
    </row>
    <row r="827">
      <c r="A827" s="16" t="n"/>
      <c r="B827" s="17" t="n"/>
      <c r="C827" s="17" t="n"/>
      <c r="D827" s="18" t="n"/>
      <c r="E827" s="19" t="n"/>
      <c r="F827" s="20" t="n"/>
      <c r="G827" s="17" t="n"/>
      <c r="H827" s="21">
        <f>IF(OR($B827="",$E827=""),"",IF($B827&lt;&gt;$B826,$E827,IF($G826="Yes",$E827,N($H826)+$E827)))</f>
        <v/>
      </c>
      <c r="I827" s="22">
        <f>IF($B827="","",IF($B827&lt;&gt;$B826,"",IF($G826="Yes",IF($D826="","",$D826),$I826)))</f>
        <v/>
      </c>
      <c r="J827" s="22">
        <f>IF(OR($G827&lt;&gt;"Yes",$I827="",$D827=""),"",IF($D827-$I827&gt;0,$D827-$I827,""))</f>
        <v/>
      </c>
      <c r="K827" s="21">
        <f>IF($J827="","",$H827/$J827*100)</f>
        <v/>
      </c>
      <c r="L827" s="21">
        <f>IF($J827="","",$J827/$H827)</f>
        <v/>
      </c>
      <c r="M827" s="21">
        <f>IF($B827="","",IFERROR(SUMIFS($H$4:$H$1003,$B$4:$B$1003,$B827,$J$4:$J$1003,"&gt;0")/SUMIFS($J$4:$J$1003,$B$4:$B$1003,$B827)*100,""))</f>
        <v/>
      </c>
      <c r="N827" s="23">
        <f>IF(OR($K827="",$M827=""),"",$K827/$M827-1)</f>
        <v/>
      </c>
      <c r="O827" s="24">
        <f>IF($N827="","",IF($N827&gt;0.3,"Very high",IF($N827&gt;0.2,"High","")))</f>
        <v/>
      </c>
    </row>
    <row r="828">
      <c r="A828" s="16" t="n"/>
      <c r="B828" s="17" t="n"/>
      <c r="C828" s="17" t="n"/>
      <c r="D828" s="18" t="n"/>
      <c r="E828" s="19" t="n"/>
      <c r="F828" s="20" t="n"/>
      <c r="G828" s="17" t="n"/>
      <c r="H828" s="21">
        <f>IF(OR($B828="",$E828=""),"",IF($B828&lt;&gt;$B827,$E828,IF($G827="Yes",$E828,N($H827)+$E828)))</f>
        <v/>
      </c>
      <c r="I828" s="22">
        <f>IF($B828="","",IF($B828&lt;&gt;$B827,"",IF($G827="Yes",IF($D827="","",$D827),$I827)))</f>
        <v/>
      </c>
      <c r="J828" s="22">
        <f>IF(OR($G828&lt;&gt;"Yes",$I828="",$D828=""),"",IF($D828-$I828&gt;0,$D828-$I828,""))</f>
        <v/>
      </c>
      <c r="K828" s="21">
        <f>IF($J828="","",$H828/$J828*100)</f>
        <v/>
      </c>
      <c r="L828" s="21">
        <f>IF($J828="","",$J828/$H828)</f>
        <v/>
      </c>
      <c r="M828" s="21">
        <f>IF($B828="","",IFERROR(SUMIFS($H$4:$H$1003,$B$4:$B$1003,$B828,$J$4:$J$1003,"&gt;0")/SUMIFS($J$4:$J$1003,$B$4:$B$1003,$B828)*100,""))</f>
        <v/>
      </c>
      <c r="N828" s="23">
        <f>IF(OR($K828="",$M828=""),"",$K828/$M828-1)</f>
        <v/>
      </c>
      <c r="O828" s="24">
        <f>IF($N828="","",IF($N828&gt;0.3,"Very high",IF($N828&gt;0.2,"High","")))</f>
        <v/>
      </c>
    </row>
    <row r="829">
      <c r="A829" s="16" t="n"/>
      <c r="B829" s="17" t="n"/>
      <c r="C829" s="17" t="n"/>
      <c r="D829" s="18" t="n"/>
      <c r="E829" s="19" t="n"/>
      <c r="F829" s="20" t="n"/>
      <c r="G829" s="17" t="n"/>
      <c r="H829" s="21">
        <f>IF(OR($B829="",$E829=""),"",IF($B829&lt;&gt;$B828,$E829,IF($G828="Yes",$E829,N($H828)+$E829)))</f>
        <v/>
      </c>
      <c r="I829" s="22">
        <f>IF($B829="","",IF($B829&lt;&gt;$B828,"",IF($G828="Yes",IF($D828="","",$D828),$I828)))</f>
        <v/>
      </c>
      <c r="J829" s="22">
        <f>IF(OR($G829&lt;&gt;"Yes",$I829="",$D829=""),"",IF($D829-$I829&gt;0,$D829-$I829,""))</f>
        <v/>
      </c>
      <c r="K829" s="21">
        <f>IF($J829="","",$H829/$J829*100)</f>
        <v/>
      </c>
      <c r="L829" s="21">
        <f>IF($J829="","",$J829/$H829)</f>
        <v/>
      </c>
      <c r="M829" s="21">
        <f>IF($B829="","",IFERROR(SUMIFS($H$4:$H$1003,$B$4:$B$1003,$B829,$J$4:$J$1003,"&gt;0")/SUMIFS($J$4:$J$1003,$B$4:$B$1003,$B829)*100,""))</f>
        <v/>
      </c>
      <c r="N829" s="23">
        <f>IF(OR($K829="",$M829=""),"",$K829/$M829-1)</f>
        <v/>
      </c>
      <c r="O829" s="24">
        <f>IF($N829="","",IF($N829&gt;0.3,"Very high",IF($N829&gt;0.2,"High","")))</f>
        <v/>
      </c>
    </row>
    <row r="830">
      <c r="A830" s="16" t="n"/>
      <c r="B830" s="17" t="n"/>
      <c r="C830" s="17" t="n"/>
      <c r="D830" s="18" t="n"/>
      <c r="E830" s="19" t="n"/>
      <c r="F830" s="20" t="n"/>
      <c r="G830" s="17" t="n"/>
      <c r="H830" s="21">
        <f>IF(OR($B830="",$E830=""),"",IF($B830&lt;&gt;$B829,$E830,IF($G829="Yes",$E830,N($H829)+$E830)))</f>
        <v/>
      </c>
      <c r="I830" s="22">
        <f>IF($B830="","",IF($B830&lt;&gt;$B829,"",IF($G829="Yes",IF($D829="","",$D829),$I829)))</f>
        <v/>
      </c>
      <c r="J830" s="22">
        <f>IF(OR($G830&lt;&gt;"Yes",$I830="",$D830=""),"",IF($D830-$I830&gt;0,$D830-$I830,""))</f>
        <v/>
      </c>
      <c r="K830" s="21">
        <f>IF($J830="","",$H830/$J830*100)</f>
        <v/>
      </c>
      <c r="L830" s="21">
        <f>IF($J830="","",$J830/$H830)</f>
        <v/>
      </c>
      <c r="M830" s="21">
        <f>IF($B830="","",IFERROR(SUMIFS($H$4:$H$1003,$B$4:$B$1003,$B830,$J$4:$J$1003,"&gt;0")/SUMIFS($J$4:$J$1003,$B$4:$B$1003,$B830)*100,""))</f>
        <v/>
      </c>
      <c r="N830" s="23">
        <f>IF(OR($K830="",$M830=""),"",$K830/$M830-1)</f>
        <v/>
      </c>
      <c r="O830" s="24">
        <f>IF($N830="","",IF($N830&gt;0.3,"Very high",IF($N830&gt;0.2,"High","")))</f>
        <v/>
      </c>
    </row>
    <row r="831">
      <c r="A831" s="16" t="n"/>
      <c r="B831" s="17" t="n"/>
      <c r="C831" s="17" t="n"/>
      <c r="D831" s="18" t="n"/>
      <c r="E831" s="19" t="n"/>
      <c r="F831" s="20" t="n"/>
      <c r="G831" s="17" t="n"/>
      <c r="H831" s="21">
        <f>IF(OR($B831="",$E831=""),"",IF($B831&lt;&gt;$B830,$E831,IF($G830="Yes",$E831,N($H830)+$E831)))</f>
        <v/>
      </c>
      <c r="I831" s="22">
        <f>IF($B831="","",IF($B831&lt;&gt;$B830,"",IF($G830="Yes",IF($D830="","",$D830),$I830)))</f>
        <v/>
      </c>
      <c r="J831" s="22">
        <f>IF(OR($G831&lt;&gt;"Yes",$I831="",$D831=""),"",IF($D831-$I831&gt;0,$D831-$I831,""))</f>
        <v/>
      </c>
      <c r="K831" s="21">
        <f>IF($J831="","",$H831/$J831*100)</f>
        <v/>
      </c>
      <c r="L831" s="21">
        <f>IF($J831="","",$J831/$H831)</f>
        <v/>
      </c>
      <c r="M831" s="21">
        <f>IF($B831="","",IFERROR(SUMIFS($H$4:$H$1003,$B$4:$B$1003,$B831,$J$4:$J$1003,"&gt;0")/SUMIFS($J$4:$J$1003,$B$4:$B$1003,$B831)*100,""))</f>
        <v/>
      </c>
      <c r="N831" s="23">
        <f>IF(OR($K831="",$M831=""),"",$K831/$M831-1)</f>
        <v/>
      </c>
      <c r="O831" s="24">
        <f>IF($N831="","",IF($N831&gt;0.3,"Very high",IF($N831&gt;0.2,"High","")))</f>
        <v/>
      </c>
    </row>
    <row r="832">
      <c r="A832" s="16" t="n"/>
      <c r="B832" s="17" t="n"/>
      <c r="C832" s="17" t="n"/>
      <c r="D832" s="18" t="n"/>
      <c r="E832" s="19" t="n"/>
      <c r="F832" s="20" t="n"/>
      <c r="G832" s="17" t="n"/>
      <c r="H832" s="21">
        <f>IF(OR($B832="",$E832=""),"",IF($B832&lt;&gt;$B831,$E832,IF($G831="Yes",$E832,N($H831)+$E832)))</f>
        <v/>
      </c>
      <c r="I832" s="22">
        <f>IF($B832="","",IF($B832&lt;&gt;$B831,"",IF($G831="Yes",IF($D831="","",$D831),$I831)))</f>
        <v/>
      </c>
      <c r="J832" s="22">
        <f>IF(OR($G832&lt;&gt;"Yes",$I832="",$D832=""),"",IF($D832-$I832&gt;0,$D832-$I832,""))</f>
        <v/>
      </c>
      <c r="K832" s="21">
        <f>IF($J832="","",$H832/$J832*100)</f>
        <v/>
      </c>
      <c r="L832" s="21">
        <f>IF($J832="","",$J832/$H832)</f>
        <v/>
      </c>
      <c r="M832" s="21">
        <f>IF($B832="","",IFERROR(SUMIFS($H$4:$H$1003,$B$4:$B$1003,$B832,$J$4:$J$1003,"&gt;0")/SUMIFS($J$4:$J$1003,$B$4:$B$1003,$B832)*100,""))</f>
        <v/>
      </c>
      <c r="N832" s="23">
        <f>IF(OR($K832="",$M832=""),"",$K832/$M832-1)</f>
        <v/>
      </c>
      <c r="O832" s="24">
        <f>IF($N832="","",IF($N832&gt;0.3,"Very high",IF($N832&gt;0.2,"High","")))</f>
        <v/>
      </c>
    </row>
    <row r="833">
      <c r="A833" s="16" t="n"/>
      <c r="B833" s="17" t="n"/>
      <c r="C833" s="17" t="n"/>
      <c r="D833" s="18" t="n"/>
      <c r="E833" s="19" t="n"/>
      <c r="F833" s="20" t="n"/>
      <c r="G833" s="17" t="n"/>
      <c r="H833" s="21">
        <f>IF(OR($B833="",$E833=""),"",IF($B833&lt;&gt;$B832,$E833,IF($G832="Yes",$E833,N($H832)+$E833)))</f>
        <v/>
      </c>
      <c r="I833" s="22">
        <f>IF($B833="","",IF($B833&lt;&gt;$B832,"",IF($G832="Yes",IF($D832="","",$D832),$I832)))</f>
        <v/>
      </c>
      <c r="J833" s="22">
        <f>IF(OR($G833&lt;&gt;"Yes",$I833="",$D833=""),"",IF($D833-$I833&gt;0,$D833-$I833,""))</f>
        <v/>
      </c>
      <c r="K833" s="21">
        <f>IF($J833="","",$H833/$J833*100)</f>
        <v/>
      </c>
      <c r="L833" s="21">
        <f>IF($J833="","",$J833/$H833)</f>
        <v/>
      </c>
      <c r="M833" s="21">
        <f>IF($B833="","",IFERROR(SUMIFS($H$4:$H$1003,$B$4:$B$1003,$B833,$J$4:$J$1003,"&gt;0")/SUMIFS($J$4:$J$1003,$B$4:$B$1003,$B833)*100,""))</f>
        <v/>
      </c>
      <c r="N833" s="23">
        <f>IF(OR($K833="",$M833=""),"",$K833/$M833-1)</f>
        <v/>
      </c>
      <c r="O833" s="24">
        <f>IF($N833="","",IF($N833&gt;0.3,"Very high",IF($N833&gt;0.2,"High","")))</f>
        <v/>
      </c>
    </row>
    <row r="834">
      <c r="A834" s="16" t="n"/>
      <c r="B834" s="17" t="n"/>
      <c r="C834" s="17" t="n"/>
      <c r="D834" s="18" t="n"/>
      <c r="E834" s="19" t="n"/>
      <c r="F834" s="20" t="n"/>
      <c r="G834" s="17" t="n"/>
      <c r="H834" s="21">
        <f>IF(OR($B834="",$E834=""),"",IF($B834&lt;&gt;$B833,$E834,IF($G833="Yes",$E834,N($H833)+$E834)))</f>
        <v/>
      </c>
      <c r="I834" s="22">
        <f>IF($B834="","",IF($B834&lt;&gt;$B833,"",IF($G833="Yes",IF($D833="","",$D833),$I833)))</f>
        <v/>
      </c>
      <c r="J834" s="22">
        <f>IF(OR($G834&lt;&gt;"Yes",$I834="",$D834=""),"",IF($D834-$I834&gt;0,$D834-$I834,""))</f>
        <v/>
      </c>
      <c r="K834" s="21">
        <f>IF($J834="","",$H834/$J834*100)</f>
        <v/>
      </c>
      <c r="L834" s="21">
        <f>IF($J834="","",$J834/$H834)</f>
        <v/>
      </c>
      <c r="M834" s="21">
        <f>IF($B834="","",IFERROR(SUMIFS($H$4:$H$1003,$B$4:$B$1003,$B834,$J$4:$J$1003,"&gt;0")/SUMIFS($J$4:$J$1003,$B$4:$B$1003,$B834)*100,""))</f>
        <v/>
      </c>
      <c r="N834" s="23">
        <f>IF(OR($K834="",$M834=""),"",$K834/$M834-1)</f>
        <v/>
      </c>
      <c r="O834" s="24">
        <f>IF($N834="","",IF($N834&gt;0.3,"Very high",IF($N834&gt;0.2,"High","")))</f>
        <v/>
      </c>
    </row>
    <row r="835">
      <c r="A835" s="16" t="n"/>
      <c r="B835" s="17" t="n"/>
      <c r="C835" s="17" t="n"/>
      <c r="D835" s="18" t="n"/>
      <c r="E835" s="19" t="n"/>
      <c r="F835" s="20" t="n"/>
      <c r="G835" s="17" t="n"/>
      <c r="H835" s="21">
        <f>IF(OR($B835="",$E835=""),"",IF($B835&lt;&gt;$B834,$E835,IF($G834="Yes",$E835,N($H834)+$E835)))</f>
        <v/>
      </c>
      <c r="I835" s="22">
        <f>IF($B835="","",IF($B835&lt;&gt;$B834,"",IF($G834="Yes",IF($D834="","",$D834),$I834)))</f>
        <v/>
      </c>
      <c r="J835" s="22">
        <f>IF(OR($G835&lt;&gt;"Yes",$I835="",$D835=""),"",IF($D835-$I835&gt;0,$D835-$I835,""))</f>
        <v/>
      </c>
      <c r="K835" s="21">
        <f>IF($J835="","",$H835/$J835*100)</f>
        <v/>
      </c>
      <c r="L835" s="21">
        <f>IF($J835="","",$J835/$H835)</f>
        <v/>
      </c>
      <c r="M835" s="21">
        <f>IF($B835="","",IFERROR(SUMIFS($H$4:$H$1003,$B$4:$B$1003,$B835,$J$4:$J$1003,"&gt;0")/SUMIFS($J$4:$J$1003,$B$4:$B$1003,$B835)*100,""))</f>
        <v/>
      </c>
      <c r="N835" s="23">
        <f>IF(OR($K835="",$M835=""),"",$K835/$M835-1)</f>
        <v/>
      </c>
      <c r="O835" s="24">
        <f>IF($N835="","",IF($N835&gt;0.3,"Very high",IF($N835&gt;0.2,"High","")))</f>
        <v/>
      </c>
    </row>
    <row r="836">
      <c r="A836" s="16" t="n"/>
      <c r="B836" s="17" t="n"/>
      <c r="C836" s="17" t="n"/>
      <c r="D836" s="18" t="n"/>
      <c r="E836" s="19" t="n"/>
      <c r="F836" s="20" t="n"/>
      <c r="G836" s="17" t="n"/>
      <c r="H836" s="21">
        <f>IF(OR($B836="",$E836=""),"",IF($B836&lt;&gt;$B835,$E836,IF($G835="Yes",$E836,N($H835)+$E836)))</f>
        <v/>
      </c>
      <c r="I836" s="22">
        <f>IF($B836="","",IF($B836&lt;&gt;$B835,"",IF($G835="Yes",IF($D835="","",$D835),$I835)))</f>
        <v/>
      </c>
      <c r="J836" s="22">
        <f>IF(OR($G836&lt;&gt;"Yes",$I836="",$D836=""),"",IF($D836-$I836&gt;0,$D836-$I836,""))</f>
        <v/>
      </c>
      <c r="K836" s="21">
        <f>IF($J836="","",$H836/$J836*100)</f>
        <v/>
      </c>
      <c r="L836" s="21">
        <f>IF($J836="","",$J836/$H836)</f>
        <v/>
      </c>
      <c r="M836" s="21">
        <f>IF($B836="","",IFERROR(SUMIFS($H$4:$H$1003,$B$4:$B$1003,$B836,$J$4:$J$1003,"&gt;0")/SUMIFS($J$4:$J$1003,$B$4:$B$1003,$B836)*100,""))</f>
        <v/>
      </c>
      <c r="N836" s="23">
        <f>IF(OR($K836="",$M836=""),"",$K836/$M836-1)</f>
        <v/>
      </c>
      <c r="O836" s="24">
        <f>IF($N836="","",IF($N836&gt;0.3,"Very high",IF($N836&gt;0.2,"High","")))</f>
        <v/>
      </c>
    </row>
    <row r="837">
      <c r="A837" s="16" t="n"/>
      <c r="B837" s="17" t="n"/>
      <c r="C837" s="17" t="n"/>
      <c r="D837" s="18" t="n"/>
      <c r="E837" s="19" t="n"/>
      <c r="F837" s="20" t="n"/>
      <c r="G837" s="17" t="n"/>
      <c r="H837" s="21">
        <f>IF(OR($B837="",$E837=""),"",IF($B837&lt;&gt;$B836,$E837,IF($G836="Yes",$E837,N($H836)+$E837)))</f>
        <v/>
      </c>
      <c r="I837" s="22">
        <f>IF($B837="","",IF($B837&lt;&gt;$B836,"",IF($G836="Yes",IF($D836="","",$D836),$I836)))</f>
        <v/>
      </c>
      <c r="J837" s="22">
        <f>IF(OR($G837&lt;&gt;"Yes",$I837="",$D837=""),"",IF($D837-$I837&gt;0,$D837-$I837,""))</f>
        <v/>
      </c>
      <c r="K837" s="21">
        <f>IF($J837="","",$H837/$J837*100)</f>
        <v/>
      </c>
      <c r="L837" s="21">
        <f>IF($J837="","",$J837/$H837)</f>
        <v/>
      </c>
      <c r="M837" s="21">
        <f>IF($B837="","",IFERROR(SUMIFS($H$4:$H$1003,$B$4:$B$1003,$B837,$J$4:$J$1003,"&gt;0")/SUMIFS($J$4:$J$1003,$B$4:$B$1003,$B837)*100,""))</f>
        <v/>
      </c>
      <c r="N837" s="23">
        <f>IF(OR($K837="",$M837=""),"",$K837/$M837-1)</f>
        <v/>
      </c>
      <c r="O837" s="24">
        <f>IF($N837="","",IF($N837&gt;0.3,"Very high",IF($N837&gt;0.2,"High","")))</f>
        <v/>
      </c>
    </row>
    <row r="838">
      <c r="A838" s="16" t="n"/>
      <c r="B838" s="17" t="n"/>
      <c r="C838" s="17" t="n"/>
      <c r="D838" s="18" t="n"/>
      <c r="E838" s="19" t="n"/>
      <c r="F838" s="20" t="n"/>
      <c r="G838" s="17" t="n"/>
      <c r="H838" s="21">
        <f>IF(OR($B838="",$E838=""),"",IF($B838&lt;&gt;$B837,$E838,IF($G837="Yes",$E838,N($H837)+$E838)))</f>
        <v/>
      </c>
      <c r="I838" s="22">
        <f>IF($B838="","",IF($B838&lt;&gt;$B837,"",IF($G837="Yes",IF($D837="","",$D837),$I837)))</f>
        <v/>
      </c>
      <c r="J838" s="22">
        <f>IF(OR($G838&lt;&gt;"Yes",$I838="",$D838=""),"",IF($D838-$I838&gt;0,$D838-$I838,""))</f>
        <v/>
      </c>
      <c r="K838" s="21">
        <f>IF($J838="","",$H838/$J838*100)</f>
        <v/>
      </c>
      <c r="L838" s="21">
        <f>IF($J838="","",$J838/$H838)</f>
        <v/>
      </c>
      <c r="M838" s="21">
        <f>IF($B838="","",IFERROR(SUMIFS($H$4:$H$1003,$B$4:$B$1003,$B838,$J$4:$J$1003,"&gt;0")/SUMIFS($J$4:$J$1003,$B$4:$B$1003,$B838)*100,""))</f>
        <v/>
      </c>
      <c r="N838" s="23">
        <f>IF(OR($K838="",$M838=""),"",$K838/$M838-1)</f>
        <v/>
      </c>
      <c r="O838" s="24">
        <f>IF($N838="","",IF($N838&gt;0.3,"Very high",IF($N838&gt;0.2,"High","")))</f>
        <v/>
      </c>
    </row>
    <row r="839">
      <c r="A839" s="16" t="n"/>
      <c r="B839" s="17" t="n"/>
      <c r="C839" s="17" t="n"/>
      <c r="D839" s="18" t="n"/>
      <c r="E839" s="19" t="n"/>
      <c r="F839" s="20" t="n"/>
      <c r="G839" s="17" t="n"/>
      <c r="H839" s="21">
        <f>IF(OR($B839="",$E839=""),"",IF($B839&lt;&gt;$B838,$E839,IF($G838="Yes",$E839,N($H838)+$E839)))</f>
        <v/>
      </c>
      <c r="I839" s="22">
        <f>IF($B839="","",IF($B839&lt;&gt;$B838,"",IF($G838="Yes",IF($D838="","",$D838),$I838)))</f>
        <v/>
      </c>
      <c r="J839" s="22">
        <f>IF(OR($G839&lt;&gt;"Yes",$I839="",$D839=""),"",IF($D839-$I839&gt;0,$D839-$I839,""))</f>
        <v/>
      </c>
      <c r="K839" s="21">
        <f>IF($J839="","",$H839/$J839*100)</f>
        <v/>
      </c>
      <c r="L839" s="21">
        <f>IF($J839="","",$J839/$H839)</f>
        <v/>
      </c>
      <c r="M839" s="21">
        <f>IF($B839="","",IFERROR(SUMIFS($H$4:$H$1003,$B$4:$B$1003,$B839,$J$4:$J$1003,"&gt;0")/SUMIFS($J$4:$J$1003,$B$4:$B$1003,$B839)*100,""))</f>
        <v/>
      </c>
      <c r="N839" s="23">
        <f>IF(OR($K839="",$M839=""),"",$K839/$M839-1)</f>
        <v/>
      </c>
      <c r="O839" s="24">
        <f>IF($N839="","",IF($N839&gt;0.3,"Very high",IF($N839&gt;0.2,"High","")))</f>
        <v/>
      </c>
    </row>
    <row r="840">
      <c r="A840" s="16" t="n"/>
      <c r="B840" s="17" t="n"/>
      <c r="C840" s="17" t="n"/>
      <c r="D840" s="18" t="n"/>
      <c r="E840" s="19" t="n"/>
      <c r="F840" s="20" t="n"/>
      <c r="G840" s="17" t="n"/>
      <c r="H840" s="21">
        <f>IF(OR($B840="",$E840=""),"",IF($B840&lt;&gt;$B839,$E840,IF($G839="Yes",$E840,N($H839)+$E840)))</f>
        <v/>
      </c>
      <c r="I840" s="22">
        <f>IF($B840="","",IF($B840&lt;&gt;$B839,"",IF($G839="Yes",IF($D839="","",$D839),$I839)))</f>
        <v/>
      </c>
      <c r="J840" s="22">
        <f>IF(OR($G840&lt;&gt;"Yes",$I840="",$D840=""),"",IF($D840-$I840&gt;0,$D840-$I840,""))</f>
        <v/>
      </c>
      <c r="K840" s="21">
        <f>IF($J840="","",$H840/$J840*100)</f>
        <v/>
      </c>
      <c r="L840" s="21">
        <f>IF($J840="","",$J840/$H840)</f>
        <v/>
      </c>
      <c r="M840" s="21">
        <f>IF($B840="","",IFERROR(SUMIFS($H$4:$H$1003,$B$4:$B$1003,$B840,$J$4:$J$1003,"&gt;0")/SUMIFS($J$4:$J$1003,$B$4:$B$1003,$B840)*100,""))</f>
        <v/>
      </c>
      <c r="N840" s="23">
        <f>IF(OR($K840="",$M840=""),"",$K840/$M840-1)</f>
        <v/>
      </c>
      <c r="O840" s="24">
        <f>IF($N840="","",IF($N840&gt;0.3,"Very high",IF($N840&gt;0.2,"High","")))</f>
        <v/>
      </c>
    </row>
    <row r="841">
      <c r="A841" s="16" t="n"/>
      <c r="B841" s="17" t="n"/>
      <c r="C841" s="17" t="n"/>
      <c r="D841" s="18" t="n"/>
      <c r="E841" s="19" t="n"/>
      <c r="F841" s="20" t="n"/>
      <c r="G841" s="17" t="n"/>
      <c r="H841" s="21">
        <f>IF(OR($B841="",$E841=""),"",IF($B841&lt;&gt;$B840,$E841,IF($G840="Yes",$E841,N($H840)+$E841)))</f>
        <v/>
      </c>
      <c r="I841" s="22">
        <f>IF($B841="","",IF($B841&lt;&gt;$B840,"",IF($G840="Yes",IF($D840="","",$D840),$I840)))</f>
        <v/>
      </c>
      <c r="J841" s="22">
        <f>IF(OR($G841&lt;&gt;"Yes",$I841="",$D841=""),"",IF($D841-$I841&gt;0,$D841-$I841,""))</f>
        <v/>
      </c>
      <c r="K841" s="21">
        <f>IF($J841="","",$H841/$J841*100)</f>
        <v/>
      </c>
      <c r="L841" s="21">
        <f>IF($J841="","",$J841/$H841)</f>
        <v/>
      </c>
      <c r="M841" s="21">
        <f>IF($B841="","",IFERROR(SUMIFS($H$4:$H$1003,$B$4:$B$1003,$B841,$J$4:$J$1003,"&gt;0")/SUMIFS($J$4:$J$1003,$B$4:$B$1003,$B841)*100,""))</f>
        <v/>
      </c>
      <c r="N841" s="23">
        <f>IF(OR($K841="",$M841=""),"",$K841/$M841-1)</f>
        <v/>
      </c>
      <c r="O841" s="24">
        <f>IF($N841="","",IF($N841&gt;0.3,"Very high",IF($N841&gt;0.2,"High","")))</f>
        <v/>
      </c>
    </row>
    <row r="842">
      <c r="A842" s="16" t="n"/>
      <c r="B842" s="17" t="n"/>
      <c r="C842" s="17" t="n"/>
      <c r="D842" s="18" t="n"/>
      <c r="E842" s="19" t="n"/>
      <c r="F842" s="20" t="n"/>
      <c r="G842" s="17" t="n"/>
      <c r="H842" s="21">
        <f>IF(OR($B842="",$E842=""),"",IF($B842&lt;&gt;$B841,$E842,IF($G841="Yes",$E842,N($H841)+$E842)))</f>
        <v/>
      </c>
      <c r="I842" s="22">
        <f>IF($B842="","",IF($B842&lt;&gt;$B841,"",IF($G841="Yes",IF($D841="","",$D841),$I841)))</f>
        <v/>
      </c>
      <c r="J842" s="22">
        <f>IF(OR($G842&lt;&gt;"Yes",$I842="",$D842=""),"",IF($D842-$I842&gt;0,$D842-$I842,""))</f>
        <v/>
      </c>
      <c r="K842" s="21">
        <f>IF($J842="","",$H842/$J842*100)</f>
        <v/>
      </c>
      <c r="L842" s="21">
        <f>IF($J842="","",$J842/$H842)</f>
        <v/>
      </c>
      <c r="M842" s="21">
        <f>IF($B842="","",IFERROR(SUMIFS($H$4:$H$1003,$B$4:$B$1003,$B842,$J$4:$J$1003,"&gt;0")/SUMIFS($J$4:$J$1003,$B$4:$B$1003,$B842)*100,""))</f>
        <v/>
      </c>
      <c r="N842" s="23">
        <f>IF(OR($K842="",$M842=""),"",$K842/$M842-1)</f>
        <v/>
      </c>
      <c r="O842" s="24">
        <f>IF($N842="","",IF($N842&gt;0.3,"Very high",IF($N842&gt;0.2,"High","")))</f>
        <v/>
      </c>
    </row>
    <row r="843">
      <c r="A843" s="16" t="n"/>
      <c r="B843" s="17" t="n"/>
      <c r="C843" s="17" t="n"/>
      <c r="D843" s="18" t="n"/>
      <c r="E843" s="19" t="n"/>
      <c r="F843" s="20" t="n"/>
      <c r="G843" s="17" t="n"/>
      <c r="H843" s="21">
        <f>IF(OR($B843="",$E843=""),"",IF($B843&lt;&gt;$B842,$E843,IF($G842="Yes",$E843,N($H842)+$E843)))</f>
        <v/>
      </c>
      <c r="I843" s="22">
        <f>IF($B843="","",IF($B843&lt;&gt;$B842,"",IF($G842="Yes",IF($D842="","",$D842),$I842)))</f>
        <v/>
      </c>
      <c r="J843" s="22">
        <f>IF(OR($G843&lt;&gt;"Yes",$I843="",$D843=""),"",IF($D843-$I843&gt;0,$D843-$I843,""))</f>
        <v/>
      </c>
      <c r="K843" s="21">
        <f>IF($J843="","",$H843/$J843*100)</f>
        <v/>
      </c>
      <c r="L843" s="21">
        <f>IF($J843="","",$J843/$H843)</f>
        <v/>
      </c>
      <c r="M843" s="21">
        <f>IF($B843="","",IFERROR(SUMIFS($H$4:$H$1003,$B$4:$B$1003,$B843,$J$4:$J$1003,"&gt;0")/SUMIFS($J$4:$J$1003,$B$4:$B$1003,$B843)*100,""))</f>
        <v/>
      </c>
      <c r="N843" s="23">
        <f>IF(OR($K843="",$M843=""),"",$K843/$M843-1)</f>
        <v/>
      </c>
      <c r="O843" s="24">
        <f>IF($N843="","",IF($N843&gt;0.3,"Very high",IF($N843&gt;0.2,"High","")))</f>
        <v/>
      </c>
    </row>
    <row r="844">
      <c r="A844" s="16" t="n"/>
      <c r="B844" s="17" t="n"/>
      <c r="C844" s="17" t="n"/>
      <c r="D844" s="18" t="n"/>
      <c r="E844" s="19" t="n"/>
      <c r="F844" s="20" t="n"/>
      <c r="G844" s="17" t="n"/>
      <c r="H844" s="21">
        <f>IF(OR($B844="",$E844=""),"",IF($B844&lt;&gt;$B843,$E844,IF($G843="Yes",$E844,N($H843)+$E844)))</f>
        <v/>
      </c>
      <c r="I844" s="22">
        <f>IF($B844="","",IF($B844&lt;&gt;$B843,"",IF($G843="Yes",IF($D843="","",$D843),$I843)))</f>
        <v/>
      </c>
      <c r="J844" s="22">
        <f>IF(OR($G844&lt;&gt;"Yes",$I844="",$D844=""),"",IF($D844-$I844&gt;0,$D844-$I844,""))</f>
        <v/>
      </c>
      <c r="K844" s="21">
        <f>IF($J844="","",$H844/$J844*100)</f>
        <v/>
      </c>
      <c r="L844" s="21">
        <f>IF($J844="","",$J844/$H844)</f>
        <v/>
      </c>
      <c r="M844" s="21">
        <f>IF($B844="","",IFERROR(SUMIFS($H$4:$H$1003,$B$4:$B$1003,$B844,$J$4:$J$1003,"&gt;0")/SUMIFS($J$4:$J$1003,$B$4:$B$1003,$B844)*100,""))</f>
        <v/>
      </c>
      <c r="N844" s="23">
        <f>IF(OR($K844="",$M844=""),"",$K844/$M844-1)</f>
        <v/>
      </c>
      <c r="O844" s="24">
        <f>IF($N844="","",IF($N844&gt;0.3,"Very high",IF($N844&gt;0.2,"High","")))</f>
        <v/>
      </c>
    </row>
    <row r="845">
      <c r="A845" s="16" t="n"/>
      <c r="B845" s="17" t="n"/>
      <c r="C845" s="17" t="n"/>
      <c r="D845" s="18" t="n"/>
      <c r="E845" s="19" t="n"/>
      <c r="F845" s="20" t="n"/>
      <c r="G845" s="17" t="n"/>
      <c r="H845" s="21">
        <f>IF(OR($B845="",$E845=""),"",IF($B845&lt;&gt;$B844,$E845,IF($G844="Yes",$E845,N($H844)+$E845)))</f>
        <v/>
      </c>
      <c r="I845" s="22">
        <f>IF($B845="","",IF($B845&lt;&gt;$B844,"",IF($G844="Yes",IF($D844="","",$D844),$I844)))</f>
        <v/>
      </c>
      <c r="J845" s="22">
        <f>IF(OR($G845&lt;&gt;"Yes",$I845="",$D845=""),"",IF($D845-$I845&gt;0,$D845-$I845,""))</f>
        <v/>
      </c>
      <c r="K845" s="21">
        <f>IF($J845="","",$H845/$J845*100)</f>
        <v/>
      </c>
      <c r="L845" s="21">
        <f>IF($J845="","",$J845/$H845)</f>
        <v/>
      </c>
      <c r="M845" s="21">
        <f>IF($B845="","",IFERROR(SUMIFS($H$4:$H$1003,$B$4:$B$1003,$B845,$J$4:$J$1003,"&gt;0")/SUMIFS($J$4:$J$1003,$B$4:$B$1003,$B845)*100,""))</f>
        <v/>
      </c>
      <c r="N845" s="23">
        <f>IF(OR($K845="",$M845=""),"",$K845/$M845-1)</f>
        <v/>
      </c>
      <c r="O845" s="24">
        <f>IF($N845="","",IF($N845&gt;0.3,"Very high",IF($N845&gt;0.2,"High","")))</f>
        <v/>
      </c>
    </row>
    <row r="846">
      <c r="A846" s="16" t="n"/>
      <c r="B846" s="17" t="n"/>
      <c r="C846" s="17" t="n"/>
      <c r="D846" s="18" t="n"/>
      <c r="E846" s="19" t="n"/>
      <c r="F846" s="20" t="n"/>
      <c r="G846" s="17" t="n"/>
      <c r="H846" s="21">
        <f>IF(OR($B846="",$E846=""),"",IF($B846&lt;&gt;$B845,$E846,IF($G845="Yes",$E846,N($H845)+$E846)))</f>
        <v/>
      </c>
      <c r="I846" s="22">
        <f>IF($B846="","",IF($B846&lt;&gt;$B845,"",IF($G845="Yes",IF($D845="","",$D845),$I845)))</f>
        <v/>
      </c>
      <c r="J846" s="22">
        <f>IF(OR($G846&lt;&gt;"Yes",$I846="",$D846=""),"",IF($D846-$I846&gt;0,$D846-$I846,""))</f>
        <v/>
      </c>
      <c r="K846" s="21">
        <f>IF($J846="","",$H846/$J846*100)</f>
        <v/>
      </c>
      <c r="L846" s="21">
        <f>IF($J846="","",$J846/$H846)</f>
        <v/>
      </c>
      <c r="M846" s="21">
        <f>IF($B846="","",IFERROR(SUMIFS($H$4:$H$1003,$B$4:$B$1003,$B846,$J$4:$J$1003,"&gt;0")/SUMIFS($J$4:$J$1003,$B$4:$B$1003,$B846)*100,""))</f>
        <v/>
      </c>
      <c r="N846" s="23">
        <f>IF(OR($K846="",$M846=""),"",$K846/$M846-1)</f>
        <v/>
      </c>
      <c r="O846" s="24">
        <f>IF($N846="","",IF($N846&gt;0.3,"Very high",IF($N846&gt;0.2,"High","")))</f>
        <v/>
      </c>
    </row>
    <row r="847">
      <c r="A847" s="16" t="n"/>
      <c r="B847" s="17" t="n"/>
      <c r="C847" s="17" t="n"/>
      <c r="D847" s="18" t="n"/>
      <c r="E847" s="19" t="n"/>
      <c r="F847" s="20" t="n"/>
      <c r="G847" s="17" t="n"/>
      <c r="H847" s="21">
        <f>IF(OR($B847="",$E847=""),"",IF($B847&lt;&gt;$B846,$E847,IF($G846="Yes",$E847,N($H846)+$E847)))</f>
        <v/>
      </c>
      <c r="I847" s="22">
        <f>IF($B847="","",IF($B847&lt;&gt;$B846,"",IF($G846="Yes",IF($D846="","",$D846),$I846)))</f>
        <v/>
      </c>
      <c r="J847" s="22">
        <f>IF(OR($G847&lt;&gt;"Yes",$I847="",$D847=""),"",IF($D847-$I847&gt;0,$D847-$I847,""))</f>
        <v/>
      </c>
      <c r="K847" s="21">
        <f>IF($J847="","",$H847/$J847*100)</f>
        <v/>
      </c>
      <c r="L847" s="21">
        <f>IF($J847="","",$J847/$H847)</f>
        <v/>
      </c>
      <c r="M847" s="21">
        <f>IF($B847="","",IFERROR(SUMIFS($H$4:$H$1003,$B$4:$B$1003,$B847,$J$4:$J$1003,"&gt;0")/SUMIFS($J$4:$J$1003,$B$4:$B$1003,$B847)*100,""))</f>
        <v/>
      </c>
      <c r="N847" s="23">
        <f>IF(OR($K847="",$M847=""),"",$K847/$M847-1)</f>
        <v/>
      </c>
      <c r="O847" s="24">
        <f>IF($N847="","",IF($N847&gt;0.3,"Very high",IF($N847&gt;0.2,"High","")))</f>
        <v/>
      </c>
    </row>
    <row r="848">
      <c r="A848" s="16" t="n"/>
      <c r="B848" s="17" t="n"/>
      <c r="C848" s="17" t="n"/>
      <c r="D848" s="18" t="n"/>
      <c r="E848" s="19" t="n"/>
      <c r="F848" s="20" t="n"/>
      <c r="G848" s="17" t="n"/>
      <c r="H848" s="21">
        <f>IF(OR($B848="",$E848=""),"",IF($B848&lt;&gt;$B847,$E848,IF($G847="Yes",$E848,N($H847)+$E848)))</f>
        <v/>
      </c>
      <c r="I848" s="22">
        <f>IF($B848="","",IF($B848&lt;&gt;$B847,"",IF($G847="Yes",IF($D847="","",$D847),$I847)))</f>
        <v/>
      </c>
      <c r="J848" s="22">
        <f>IF(OR($G848&lt;&gt;"Yes",$I848="",$D848=""),"",IF($D848-$I848&gt;0,$D848-$I848,""))</f>
        <v/>
      </c>
      <c r="K848" s="21">
        <f>IF($J848="","",$H848/$J848*100)</f>
        <v/>
      </c>
      <c r="L848" s="21">
        <f>IF($J848="","",$J848/$H848)</f>
        <v/>
      </c>
      <c r="M848" s="21">
        <f>IF($B848="","",IFERROR(SUMIFS($H$4:$H$1003,$B$4:$B$1003,$B848,$J$4:$J$1003,"&gt;0")/SUMIFS($J$4:$J$1003,$B$4:$B$1003,$B848)*100,""))</f>
        <v/>
      </c>
      <c r="N848" s="23">
        <f>IF(OR($K848="",$M848=""),"",$K848/$M848-1)</f>
        <v/>
      </c>
      <c r="O848" s="24">
        <f>IF($N848="","",IF($N848&gt;0.3,"Very high",IF($N848&gt;0.2,"High","")))</f>
        <v/>
      </c>
    </row>
    <row r="849">
      <c r="A849" s="16" t="n"/>
      <c r="B849" s="17" t="n"/>
      <c r="C849" s="17" t="n"/>
      <c r="D849" s="18" t="n"/>
      <c r="E849" s="19" t="n"/>
      <c r="F849" s="20" t="n"/>
      <c r="G849" s="17" t="n"/>
      <c r="H849" s="21">
        <f>IF(OR($B849="",$E849=""),"",IF($B849&lt;&gt;$B848,$E849,IF($G848="Yes",$E849,N($H848)+$E849)))</f>
        <v/>
      </c>
      <c r="I849" s="22">
        <f>IF($B849="","",IF($B849&lt;&gt;$B848,"",IF($G848="Yes",IF($D848="","",$D848),$I848)))</f>
        <v/>
      </c>
      <c r="J849" s="22">
        <f>IF(OR($G849&lt;&gt;"Yes",$I849="",$D849=""),"",IF($D849-$I849&gt;0,$D849-$I849,""))</f>
        <v/>
      </c>
      <c r="K849" s="21">
        <f>IF($J849="","",$H849/$J849*100)</f>
        <v/>
      </c>
      <c r="L849" s="21">
        <f>IF($J849="","",$J849/$H849)</f>
        <v/>
      </c>
      <c r="M849" s="21">
        <f>IF($B849="","",IFERROR(SUMIFS($H$4:$H$1003,$B$4:$B$1003,$B849,$J$4:$J$1003,"&gt;0")/SUMIFS($J$4:$J$1003,$B$4:$B$1003,$B849)*100,""))</f>
        <v/>
      </c>
      <c r="N849" s="23">
        <f>IF(OR($K849="",$M849=""),"",$K849/$M849-1)</f>
        <v/>
      </c>
      <c r="O849" s="24">
        <f>IF($N849="","",IF($N849&gt;0.3,"Very high",IF($N849&gt;0.2,"High","")))</f>
        <v/>
      </c>
    </row>
    <row r="850">
      <c r="A850" s="16" t="n"/>
      <c r="B850" s="17" t="n"/>
      <c r="C850" s="17" t="n"/>
      <c r="D850" s="18" t="n"/>
      <c r="E850" s="19" t="n"/>
      <c r="F850" s="20" t="n"/>
      <c r="G850" s="17" t="n"/>
      <c r="H850" s="21">
        <f>IF(OR($B850="",$E850=""),"",IF($B850&lt;&gt;$B849,$E850,IF($G849="Yes",$E850,N($H849)+$E850)))</f>
        <v/>
      </c>
      <c r="I850" s="22">
        <f>IF($B850="","",IF($B850&lt;&gt;$B849,"",IF($G849="Yes",IF($D849="","",$D849),$I849)))</f>
        <v/>
      </c>
      <c r="J850" s="22">
        <f>IF(OR($G850&lt;&gt;"Yes",$I850="",$D850=""),"",IF($D850-$I850&gt;0,$D850-$I850,""))</f>
        <v/>
      </c>
      <c r="K850" s="21">
        <f>IF($J850="","",$H850/$J850*100)</f>
        <v/>
      </c>
      <c r="L850" s="21">
        <f>IF($J850="","",$J850/$H850)</f>
        <v/>
      </c>
      <c r="M850" s="21">
        <f>IF($B850="","",IFERROR(SUMIFS($H$4:$H$1003,$B$4:$B$1003,$B850,$J$4:$J$1003,"&gt;0")/SUMIFS($J$4:$J$1003,$B$4:$B$1003,$B850)*100,""))</f>
        <v/>
      </c>
      <c r="N850" s="23">
        <f>IF(OR($K850="",$M850=""),"",$K850/$M850-1)</f>
        <v/>
      </c>
      <c r="O850" s="24">
        <f>IF($N850="","",IF($N850&gt;0.3,"Very high",IF($N850&gt;0.2,"High","")))</f>
        <v/>
      </c>
    </row>
    <row r="851">
      <c r="A851" s="16" t="n"/>
      <c r="B851" s="17" t="n"/>
      <c r="C851" s="17" t="n"/>
      <c r="D851" s="18" t="n"/>
      <c r="E851" s="19" t="n"/>
      <c r="F851" s="20" t="n"/>
      <c r="G851" s="17" t="n"/>
      <c r="H851" s="21">
        <f>IF(OR($B851="",$E851=""),"",IF($B851&lt;&gt;$B850,$E851,IF($G850="Yes",$E851,N($H850)+$E851)))</f>
        <v/>
      </c>
      <c r="I851" s="22">
        <f>IF($B851="","",IF($B851&lt;&gt;$B850,"",IF($G850="Yes",IF($D850="","",$D850),$I850)))</f>
        <v/>
      </c>
      <c r="J851" s="22">
        <f>IF(OR($G851&lt;&gt;"Yes",$I851="",$D851=""),"",IF($D851-$I851&gt;0,$D851-$I851,""))</f>
        <v/>
      </c>
      <c r="K851" s="21">
        <f>IF($J851="","",$H851/$J851*100)</f>
        <v/>
      </c>
      <c r="L851" s="21">
        <f>IF($J851="","",$J851/$H851)</f>
        <v/>
      </c>
      <c r="M851" s="21">
        <f>IF($B851="","",IFERROR(SUMIFS($H$4:$H$1003,$B$4:$B$1003,$B851,$J$4:$J$1003,"&gt;0")/SUMIFS($J$4:$J$1003,$B$4:$B$1003,$B851)*100,""))</f>
        <v/>
      </c>
      <c r="N851" s="23">
        <f>IF(OR($K851="",$M851=""),"",$K851/$M851-1)</f>
        <v/>
      </c>
      <c r="O851" s="24">
        <f>IF($N851="","",IF($N851&gt;0.3,"Very high",IF($N851&gt;0.2,"High","")))</f>
        <v/>
      </c>
    </row>
    <row r="852">
      <c r="A852" s="16" t="n"/>
      <c r="B852" s="17" t="n"/>
      <c r="C852" s="17" t="n"/>
      <c r="D852" s="18" t="n"/>
      <c r="E852" s="19" t="n"/>
      <c r="F852" s="20" t="n"/>
      <c r="G852" s="17" t="n"/>
      <c r="H852" s="21">
        <f>IF(OR($B852="",$E852=""),"",IF($B852&lt;&gt;$B851,$E852,IF($G851="Yes",$E852,N($H851)+$E852)))</f>
        <v/>
      </c>
      <c r="I852" s="22">
        <f>IF($B852="","",IF($B852&lt;&gt;$B851,"",IF($G851="Yes",IF($D851="","",$D851),$I851)))</f>
        <v/>
      </c>
      <c r="J852" s="22">
        <f>IF(OR($G852&lt;&gt;"Yes",$I852="",$D852=""),"",IF($D852-$I852&gt;0,$D852-$I852,""))</f>
        <v/>
      </c>
      <c r="K852" s="21">
        <f>IF($J852="","",$H852/$J852*100)</f>
        <v/>
      </c>
      <c r="L852" s="21">
        <f>IF($J852="","",$J852/$H852)</f>
        <v/>
      </c>
      <c r="M852" s="21">
        <f>IF($B852="","",IFERROR(SUMIFS($H$4:$H$1003,$B$4:$B$1003,$B852,$J$4:$J$1003,"&gt;0")/SUMIFS($J$4:$J$1003,$B$4:$B$1003,$B852)*100,""))</f>
        <v/>
      </c>
      <c r="N852" s="23">
        <f>IF(OR($K852="",$M852=""),"",$K852/$M852-1)</f>
        <v/>
      </c>
      <c r="O852" s="24">
        <f>IF($N852="","",IF($N852&gt;0.3,"Very high",IF($N852&gt;0.2,"High","")))</f>
        <v/>
      </c>
    </row>
    <row r="853">
      <c r="A853" s="16" t="n"/>
      <c r="B853" s="17" t="n"/>
      <c r="C853" s="17" t="n"/>
      <c r="D853" s="18" t="n"/>
      <c r="E853" s="19" t="n"/>
      <c r="F853" s="20" t="n"/>
      <c r="G853" s="17" t="n"/>
      <c r="H853" s="21">
        <f>IF(OR($B853="",$E853=""),"",IF($B853&lt;&gt;$B852,$E853,IF($G852="Yes",$E853,N($H852)+$E853)))</f>
        <v/>
      </c>
      <c r="I853" s="22">
        <f>IF($B853="","",IF($B853&lt;&gt;$B852,"",IF($G852="Yes",IF($D852="","",$D852),$I852)))</f>
        <v/>
      </c>
      <c r="J853" s="22">
        <f>IF(OR($G853&lt;&gt;"Yes",$I853="",$D853=""),"",IF($D853-$I853&gt;0,$D853-$I853,""))</f>
        <v/>
      </c>
      <c r="K853" s="21">
        <f>IF($J853="","",$H853/$J853*100)</f>
        <v/>
      </c>
      <c r="L853" s="21">
        <f>IF($J853="","",$J853/$H853)</f>
        <v/>
      </c>
      <c r="M853" s="21">
        <f>IF($B853="","",IFERROR(SUMIFS($H$4:$H$1003,$B$4:$B$1003,$B853,$J$4:$J$1003,"&gt;0")/SUMIFS($J$4:$J$1003,$B$4:$B$1003,$B853)*100,""))</f>
        <v/>
      </c>
      <c r="N853" s="23">
        <f>IF(OR($K853="",$M853=""),"",$K853/$M853-1)</f>
        <v/>
      </c>
      <c r="O853" s="24">
        <f>IF($N853="","",IF($N853&gt;0.3,"Very high",IF($N853&gt;0.2,"High","")))</f>
        <v/>
      </c>
    </row>
    <row r="854">
      <c r="A854" s="16" t="n"/>
      <c r="B854" s="17" t="n"/>
      <c r="C854" s="17" t="n"/>
      <c r="D854" s="18" t="n"/>
      <c r="E854" s="19" t="n"/>
      <c r="F854" s="20" t="n"/>
      <c r="G854" s="17" t="n"/>
      <c r="H854" s="21">
        <f>IF(OR($B854="",$E854=""),"",IF($B854&lt;&gt;$B853,$E854,IF($G853="Yes",$E854,N($H853)+$E854)))</f>
        <v/>
      </c>
      <c r="I854" s="22">
        <f>IF($B854="","",IF($B854&lt;&gt;$B853,"",IF($G853="Yes",IF($D853="","",$D853),$I853)))</f>
        <v/>
      </c>
      <c r="J854" s="22">
        <f>IF(OR($G854&lt;&gt;"Yes",$I854="",$D854=""),"",IF($D854-$I854&gt;0,$D854-$I854,""))</f>
        <v/>
      </c>
      <c r="K854" s="21">
        <f>IF($J854="","",$H854/$J854*100)</f>
        <v/>
      </c>
      <c r="L854" s="21">
        <f>IF($J854="","",$J854/$H854)</f>
        <v/>
      </c>
      <c r="M854" s="21">
        <f>IF($B854="","",IFERROR(SUMIFS($H$4:$H$1003,$B$4:$B$1003,$B854,$J$4:$J$1003,"&gt;0")/SUMIFS($J$4:$J$1003,$B$4:$B$1003,$B854)*100,""))</f>
        <v/>
      </c>
      <c r="N854" s="23">
        <f>IF(OR($K854="",$M854=""),"",$K854/$M854-1)</f>
        <v/>
      </c>
      <c r="O854" s="24">
        <f>IF($N854="","",IF($N854&gt;0.3,"Very high",IF($N854&gt;0.2,"High","")))</f>
        <v/>
      </c>
    </row>
    <row r="855">
      <c r="A855" s="16" t="n"/>
      <c r="B855" s="17" t="n"/>
      <c r="C855" s="17" t="n"/>
      <c r="D855" s="18" t="n"/>
      <c r="E855" s="19" t="n"/>
      <c r="F855" s="20" t="n"/>
      <c r="G855" s="17" t="n"/>
      <c r="H855" s="21">
        <f>IF(OR($B855="",$E855=""),"",IF($B855&lt;&gt;$B854,$E855,IF($G854="Yes",$E855,N($H854)+$E855)))</f>
        <v/>
      </c>
      <c r="I855" s="22">
        <f>IF($B855="","",IF($B855&lt;&gt;$B854,"",IF($G854="Yes",IF($D854="","",$D854),$I854)))</f>
        <v/>
      </c>
      <c r="J855" s="22">
        <f>IF(OR($G855&lt;&gt;"Yes",$I855="",$D855=""),"",IF($D855-$I855&gt;0,$D855-$I855,""))</f>
        <v/>
      </c>
      <c r="K855" s="21">
        <f>IF($J855="","",$H855/$J855*100)</f>
        <v/>
      </c>
      <c r="L855" s="21">
        <f>IF($J855="","",$J855/$H855)</f>
        <v/>
      </c>
      <c r="M855" s="21">
        <f>IF($B855="","",IFERROR(SUMIFS($H$4:$H$1003,$B$4:$B$1003,$B855,$J$4:$J$1003,"&gt;0")/SUMIFS($J$4:$J$1003,$B$4:$B$1003,$B855)*100,""))</f>
        <v/>
      </c>
      <c r="N855" s="23">
        <f>IF(OR($K855="",$M855=""),"",$K855/$M855-1)</f>
        <v/>
      </c>
      <c r="O855" s="24">
        <f>IF($N855="","",IF($N855&gt;0.3,"Very high",IF($N855&gt;0.2,"High","")))</f>
        <v/>
      </c>
    </row>
    <row r="856">
      <c r="A856" s="16" t="n"/>
      <c r="B856" s="17" t="n"/>
      <c r="C856" s="17" t="n"/>
      <c r="D856" s="18" t="n"/>
      <c r="E856" s="19" t="n"/>
      <c r="F856" s="20" t="n"/>
      <c r="G856" s="17" t="n"/>
      <c r="H856" s="21">
        <f>IF(OR($B856="",$E856=""),"",IF($B856&lt;&gt;$B855,$E856,IF($G855="Yes",$E856,N($H855)+$E856)))</f>
        <v/>
      </c>
      <c r="I856" s="22">
        <f>IF($B856="","",IF($B856&lt;&gt;$B855,"",IF($G855="Yes",IF($D855="","",$D855),$I855)))</f>
        <v/>
      </c>
      <c r="J856" s="22">
        <f>IF(OR($G856&lt;&gt;"Yes",$I856="",$D856=""),"",IF($D856-$I856&gt;0,$D856-$I856,""))</f>
        <v/>
      </c>
      <c r="K856" s="21">
        <f>IF($J856="","",$H856/$J856*100)</f>
        <v/>
      </c>
      <c r="L856" s="21">
        <f>IF($J856="","",$J856/$H856)</f>
        <v/>
      </c>
      <c r="M856" s="21">
        <f>IF($B856="","",IFERROR(SUMIFS($H$4:$H$1003,$B$4:$B$1003,$B856,$J$4:$J$1003,"&gt;0")/SUMIFS($J$4:$J$1003,$B$4:$B$1003,$B856)*100,""))</f>
        <v/>
      </c>
      <c r="N856" s="23">
        <f>IF(OR($K856="",$M856=""),"",$K856/$M856-1)</f>
        <v/>
      </c>
      <c r="O856" s="24">
        <f>IF($N856="","",IF($N856&gt;0.3,"Very high",IF($N856&gt;0.2,"High","")))</f>
        <v/>
      </c>
    </row>
    <row r="857">
      <c r="A857" s="16" t="n"/>
      <c r="B857" s="17" t="n"/>
      <c r="C857" s="17" t="n"/>
      <c r="D857" s="18" t="n"/>
      <c r="E857" s="19" t="n"/>
      <c r="F857" s="20" t="n"/>
      <c r="G857" s="17" t="n"/>
      <c r="H857" s="21">
        <f>IF(OR($B857="",$E857=""),"",IF($B857&lt;&gt;$B856,$E857,IF($G856="Yes",$E857,N($H856)+$E857)))</f>
        <v/>
      </c>
      <c r="I857" s="22">
        <f>IF($B857="","",IF($B857&lt;&gt;$B856,"",IF($G856="Yes",IF($D856="","",$D856),$I856)))</f>
        <v/>
      </c>
      <c r="J857" s="22">
        <f>IF(OR($G857&lt;&gt;"Yes",$I857="",$D857=""),"",IF($D857-$I857&gt;0,$D857-$I857,""))</f>
        <v/>
      </c>
      <c r="K857" s="21">
        <f>IF($J857="","",$H857/$J857*100)</f>
        <v/>
      </c>
      <c r="L857" s="21">
        <f>IF($J857="","",$J857/$H857)</f>
        <v/>
      </c>
      <c r="M857" s="21">
        <f>IF($B857="","",IFERROR(SUMIFS($H$4:$H$1003,$B$4:$B$1003,$B857,$J$4:$J$1003,"&gt;0")/SUMIFS($J$4:$J$1003,$B$4:$B$1003,$B857)*100,""))</f>
        <v/>
      </c>
      <c r="N857" s="23">
        <f>IF(OR($K857="",$M857=""),"",$K857/$M857-1)</f>
        <v/>
      </c>
      <c r="O857" s="24">
        <f>IF($N857="","",IF($N857&gt;0.3,"Very high",IF($N857&gt;0.2,"High","")))</f>
        <v/>
      </c>
    </row>
    <row r="858">
      <c r="A858" s="16" t="n"/>
      <c r="B858" s="17" t="n"/>
      <c r="C858" s="17" t="n"/>
      <c r="D858" s="18" t="n"/>
      <c r="E858" s="19" t="n"/>
      <c r="F858" s="20" t="n"/>
      <c r="G858" s="17" t="n"/>
      <c r="H858" s="21">
        <f>IF(OR($B858="",$E858=""),"",IF($B858&lt;&gt;$B857,$E858,IF($G857="Yes",$E858,N($H857)+$E858)))</f>
        <v/>
      </c>
      <c r="I858" s="22">
        <f>IF($B858="","",IF($B858&lt;&gt;$B857,"",IF($G857="Yes",IF($D857="","",$D857),$I857)))</f>
        <v/>
      </c>
      <c r="J858" s="22">
        <f>IF(OR($G858&lt;&gt;"Yes",$I858="",$D858=""),"",IF($D858-$I858&gt;0,$D858-$I858,""))</f>
        <v/>
      </c>
      <c r="K858" s="21">
        <f>IF($J858="","",$H858/$J858*100)</f>
        <v/>
      </c>
      <c r="L858" s="21">
        <f>IF($J858="","",$J858/$H858)</f>
        <v/>
      </c>
      <c r="M858" s="21">
        <f>IF($B858="","",IFERROR(SUMIFS($H$4:$H$1003,$B$4:$B$1003,$B858,$J$4:$J$1003,"&gt;0")/SUMIFS($J$4:$J$1003,$B$4:$B$1003,$B858)*100,""))</f>
        <v/>
      </c>
      <c r="N858" s="23">
        <f>IF(OR($K858="",$M858=""),"",$K858/$M858-1)</f>
        <v/>
      </c>
      <c r="O858" s="24">
        <f>IF($N858="","",IF($N858&gt;0.3,"Very high",IF($N858&gt;0.2,"High","")))</f>
        <v/>
      </c>
    </row>
    <row r="859">
      <c r="A859" s="16" t="n"/>
      <c r="B859" s="17" t="n"/>
      <c r="C859" s="17" t="n"/>
      <c r="D859" s="18" t="n"/>
      <c r="E859" s="19" t="n"/>
      <c r="F859" s="20" t="n"/>
      <c r="G859" s="17" t="n"/>
      <c r="H859" s="21">
        <f>IF(OR($B859="",$E859=""),"",IF($B859&lt;&gt;$B858,$E859,IF($G858="Yes",$E859,N($H858)+$E859)))</f>
        <v/>
      </c>
      <c r="I859" s="22">
        <f>IF($B859="","",IF($B859&lt;&gt;$B858,"",IF($G858="Yes",IF($D858="","",$D858),$I858)))</f>
        <v/>
      </c>
      <c r="J859" s="22">
        <f>IF(OR($G859&lt;&gt;"Yes",$I859="",$D859=""),"",IF($D859-$I859&gt;0,$D859-$I859,""))</f>
        <v/>
      </c>
      <c r="K859" s="21">
        <f>IF($J859="","",$H859/$J859*100)</f>
        <v/>
      </c>
      <c r="L859" s="21">
        <f>IF($J859="","",$J859/$H859)</f>
        <v/>
      </c>
      <c r="M859" s="21">
        <f>IF($B859="","",IFERROR(SUMIFS($H$4:$H$1003,$B$4:$B$1003,$B859,$J$4:$J$1003,"&gt;0")/SUMIFS($J$4:$J$1003,$B$4:$B$1003,$B859)*100,""))</f>
        <v/>
      </c>
      <c r="N859" s="23">
        <f>IF(OR($K859="",$M859=""),"",$K859/$M859-1)</f>
        <v/>
      </c>
      <c r="O859" s="24">
        <f>IF($N859="","",IF($N859&gt;0.3,"Very high",IF($N859&gt;0.2,"High","")))</f>
        <v/>
      </c>
    </row>
    <row r="860">
      <c r="A860" s="16" t="n"/>
      <c r="B860" s="17" t="n"/>
      <c r="C860" s="17" t="n"/>
      <c r="D860" s="18" t="n"/>
      <c r="E860" s="19" t="n"/>
      <c r="F860" s="20" t="n"/>
      <c r="G860" s="17" t="n"/>
      <c r="H860" s="21">
        <f>IF(OR($B860="",$E860=""),"",IF($B860&lt;&gt;$B859,$E860,IF($G859="Yes",$E860,N($H859)+$E860)))</f>
        <v/>
      </c>
      <c r="I860" s="22">
        <f>IF($B860="","",IF($B860&lt;&gt;$B859,"",IF($G859="Yes",IF($D859="","",$D859),$I859)))</f>
        <v/>
      </c>
      <c r="J860" s="22">
        <f>IF(OR($G860&lt;&gt;"Yes",$I860="",$D860=""),"",IF($D860-$I860&gt;0,$D860-$I860,""))</f>
        <v/>
      </c>
      <c r="K860" s="21">
        <f>IF($J860="","",$H860/$J860*100)</f>
        <v/>
      </c>
      <c r="L860" s="21">
        <f>IF($J860="","",$J860/$H860)</f>
        <v/>
      </c>
      <c r="M860" s="21">
        <f>IF($B860="","",IFERROR(SUMIFS($H$4:$H$1003,$B$4:$B$1003,$B860,$J$4:$J$1003,"&gt;0")/SUMIFS($J$4:$J$1003,$B$4:$B$1003,$B860)*100,""))</f>
        <v/>
      </c>
      <c r="N860" s="23">
        <f>IF(OR($K860="",$M860=""),"",$K860/$M860-1)</f>
        <v/>
      </c>
      <c r="O860" s="24">
        <f>IF($N860="","",IF($N860&gt;0.3,"Very high",IF($N860&gt;0.2,"High","")))</f>
        <v/>
      </c>
    </row>
    <row r="861">
      <c r="A861" s="16" t="n"/>
      <c r="B861" s="17" t="n"/>
      <c r="C861" s="17" t="n"/>
      <c r="D861" s="18" t="n"/>
      <c r="E861" s="19" t="n"/>
      <c r="F861" s="20" t="n"/>
      <c r="G861" s="17" t="n"/>
      <c r="H861" s="21">
        <f>IF(OR($B861="",$E861=""),"",IF($B861&lt;&gt;$B860,$E861,IF($G860="Yes",$E861,N($H860)+$E861)))</f>
        <v/>
      </c>
      <c r="I861" s="22">
        <f>IF($B861="","",IF($B861&lt;&gt;$B860,"",IF($G860="Yes",IF($D860="","",$D860),$I860)))</f>
        <v/>
      </c>
      <c r="J861" s="22">
        <f>IF(OR($G861&lt;&gt;"Yes",$I861="",$D861=""),"",IF($D861-$I861&gt;0,$D861-$I861,""))</f>
        <v/>
      </c>
      <c r="K861" s="21">
        <f>IF($J861="","",$H861/$J861*100)</f>
        <v/>
      </c>
      <c r="L861" s="21">
        <f>IF($J861="","",$J861/$H861)</f>
        <v/>
      </c>
      <c r="M861" s="21">
        <f>IF($B861="","",IFERROR(SUMIFS($H$4:$H$1003,$B$4:$B$1003,$B861,$J$4:$J$1003,"&gt;0")/SUMIFS($J$4:$J$1003,$B$4:$B$1003,$B861)*100,""))</f>
        <v/>
      </c>
      <c r="N861" s="23">
        <f>IF(OR($K861="",$M861=""),"",$K861/$M861-1)</f>
        <v/>
      </c>
      <c r="O861" s="24">
        <f>IF($N861="","",IF($N861&gt;0.3,"Very high",IF($N861&gt;0.2,"High","")))</f>
        <v/>
      </c>
    </row>
    <row r="862">
      <c r="A862" s="16" t="n"/>
      <c r="B862" s="17" t="n"/>
      <c r="C862" s="17" t="n"/>
      <c r="D862" s="18" t="n"/>
      <c r="E862" s="19" t="n"/>
      <c r="F862" s="20" t="n"/>
      <c r="G862" s="17" t="n"/>
      <c r="H862" s="21">
        <f>IF(OR($B862="",$E862=""),"",IF($B862&lt;&gt;$B861,$E862,IF($G861="Yes",$E862,N($H861)+$E862)))</f>
        <v/>
      </c>
      <c r="I862" s="22">
        <f>IF($B862="","",IF($B862&lt;&gt;$B861,"",IF($G861="Yes",IF($D861="","",$D861),$I861)))</f>
        <v/>
      </c>
      <c r="J862" s="22">
        <f>IF(OR($G862&lt;&gt;"Yes",$I862="",$D862=""),"",IF($D862-$I862&gt;0,$D862-$I862,""))</f>
        <v/>
      </c>
      <c r="K862" s="21">
        <f>IF($J862="","",$H862/$J862*100)</f>
        <v/>
      </c>
      <c r="L862" s="21">
        <f>IF($J862="","",$J862/$H862)</f>
        <v/>
      </c>
      <c r="M862" s="21">
        <f>IF($B862="","",IFERROR(SUMIFS($H$4:$H$1003,$B$4:$B$1003,$B862,$J$4:$J$1003,"&gt;0")/SUMIFS($J$4:$J$1003,$B$4:$B$1003,$B862)*100,""))</f>
        <v/>
      </c>
      <c r="N862" s="23">
        <f>IF(OR($K862="",$M862=""),"",$K862/$M862-1)</f>
        <v/>
      </c>
      <c r="O862" s="24">
        <f>IF($N862="","",IF($N862&gt;0.3,"Very high",IF($N862&gt;0.2,"High","")))</f>
        <v/>
      </c>
    </row>
    <row r="863">
      <c r="A863" s="16" t="n"/>
      <c r="B863" s="17" t="n"/>
      <c r="C863" s="17" t="n"/>
      <c r="D863" s="18" t="n"/>
      <c r="E863" s="19" t="n"/>
      <c r="F863" s="20" t="n"/>
      <c r="G863" s="17" t="n"/>
      <c r="H863" s="21">
        <f>IF(OR($B863="",$E863=""),"",IF($B863&lt;&gt;$B862,$E863,IF($G862="Yes",$E863,N($H862)+$E863)))</f>
        <v/>
      </c>
      <c r="I863" s="22">
        <f>IF($B863="","",IF($B863&lt;&gt;$B862,"",IF($G862="Yes",IF($D862="","",$D862),$I862)))</f>
        <v/>
      </c>
      <c r="J863" s="22">
        <f>IF(OR($G863&lt;&gt;"Yes",$I863="",$D863=""),"",IF($D863-$I863&gt;0,$D863-$I863,""))</f>
        <v/>
      </c>
      <c r="K863" s="21">
        <f>IF($J863="","",$H863/$J863*100)</f>
        <v/>
      </c>
      <c r="L863" s="21">
        <f>IF($J863="","",$J863/$H863)</f>
        <v/>
      </c>
      <c r="M863" s="21">
        <f>IF($B863="","",IFERROR(SUMIFS($H$4:$H$1003,$B$4:$B$1003,$B863,$J$4:$J$1003,"&gt;0")/SUMIFS($J$4:$J$1003,$B$4:$B$1003,$B863)*100,""))</f>
        <v/>
      </c>
      <c r="N863" s="23">
        <f>IF(OR($K863="",$M863=""),"",$K863/$M863-1)</f>
        <v/>
      </c>
      <c r="O863" s="24">
        <f>IF($N863="","",IF($N863&gt;0.3,"Very high",IF($N863&gt;0.2,"High","")))</f>
        <v/>
      </c>
    </row>
    <row r="864">
      <c r="A864" s="16" t="n"/>
      <c r="B864" s="17" t="n"/>
      <c r="C864" s="17" t="n"/>
      <c r="D864" s="18" t="n"/>
      <c r="E864" s="19" t="n"/>
      <c r="F864" s="20" t="n"/>
      <c r="G864" s="17" t="n"/>
      <c r="H864" s="21">
        <f>IF(OR($B864="",$E864=""),"",IF($B864&lt;&gt;$B863,$E864,IF($G863="Yes",$E864,N($H863)+$E864)))</f>
        <v/>
      </c>
      <c r="I864" s="22">
        <f>IF($B864="","",IF($B864&lt;&gt;$B863,"",IF($G863="Yes",IF($D863="","",$D863),$I863)))</f>
        <v/>
      </c>
      <c r="J864" s="22">
        <f>IF(OR($G864&lt;&gt;"Yes",$I864="",$D864=""),"",IF($D864-$I864&gt;0,$D864-$I864,""))</f>
        <v/>
      </c>
      <c r="K864" s="21">
        <f>IF($J864="","",$H864/$J864*100)</f>
        <v/>
      </c>
      <c r="L864" s="21">
        <f>IF($J864="","",$J864/$H864)</f>
        <v/>
      </c>
      <c r="M864" s="21">
        <f>IF($B864="","",IFERROR(SUMIFS($H$4:$H$1003,$B$4:$B$1003,$B864,$J$4:$J$1003,"&gt;0")/SUMIFS($J$4:$J$1003,$B$4:$B$1003,$B864)*100,""))</f>
        <v/>
      </c>
      <c r="N864" s="23">
        <f>IF(OR($K864="",$M864=""),"",$K864/$M864-1)</f>
        <v/>
      </c>
      <c r="O864" s="24">
        <f>IF($N864="","",IF($N864&gt;0.3,"Very high",IF($N864&gt;0.2,"High","")))</f>
        <v/>
      </c>
    </row>
    <row r="865">
      <c r="A865" s="16" t="n"/>
      <c r="B865" s="17" t="n"/>
      <c r="C865" s="17" t="n"/>
      <c r="D865" s="18" t="n"/>
      <c r="E865" s="19" t="n"/>
      <c r="F865" s="20" t="n"/>
      <c r="G865" s="17" t="n"/>
      <c r="H865" s="21">
        <f>IF(OR($B865="",$E865=""),"",IF($B865&lt;&gt;$B864,$E865,IF($G864="Yes",$E865,N($H864)+$E865)))</f>
        <v/>
      </c>
      <c r="I865" s="22">
        <f>IF($B865="","",IF($B865&lt;&gt;$B864,"",IF($G864="Yes",IF($D864="","",$D864),$I864)))</f>
        <v/>
      </c>
      <c r="J865" s="22">
        <f>IF(OR($G865&lt;&gt;"Yes",$I865="",$D865=""),"",IF($D865-$I865&gt;0,$D865-$I865,""))</f>
        <v/>
      </c>
      <c r="K865" s="21">
        <f>IF($J865="","",$H865/$J865*100)</f>
        <v/>
      </c>
      <c r="L865" s="21">
        <f>IF($J865="","",$J865/$H865)</f>
        <v/>
      </c>
      <c r="M865" s="21">
        <f>IF($B865="","",IFERROR(SUMIFS($H$4:$H$1003,$B$4:$B$1003,$B865,$J$4:$J$1003,"&gt;0")/SUMIFS($J$4:$J$1003,$B$4:$B$1003,$B865)*100,""))</f>
        <v/>
      </c>
      <c r="N865" s="23">
        <f>IF(OR($K865="",$M865=""),"",$K865/$M865-1)</f>
        <v/>
      </c>
      <c r="O865" s="24">
        <f>IF($N865="","",IF($N865&gt;0.3,"Very high",IF($N865&gt;0.2,"High","")))</f>
        <v/>
      </c>
    </row>
    <row r="866">
      <c r="A866" s="16" t="n"/>
      <c r="B866" s="17" t="n"/>
      <c r="C866" s="17" t="n"/>
      <c r="D866" s="18" t="n"/>
      <c r="E866" s="19" t="n"/>
      <c r="F866" s="20" t="n"/>
      <c r="G866" s="17" t="n"/>
      <c r="H866" s="21">
        <f>IF(OR($B866="",$E866=""),"",IF($B866&lt;&gt;$B865,$E866,IF($G865="Yes",$E866,N($H865)+$E866)))</f>
        <v/>
      </c>
      <c r="I866" s="22">
        <f>IF($B866="","",IF($B866&lt;&gt;$B865,"",IF($G865="Yes",IF($D865="","",$D865),$I865)))</f>
        <v/>
      </c>
      <c r="J866" s="22">
        <f>IF(OR($G866&lt;&gt;"Yes",$I866="",$D866=""),"",IF($D866-$I866&gt;0,$D866-$I866,""))</f>
        <v/>
      </c>
      <c r="K866" s="21">
        <f>IF($J866="","",$H866/$J866*100)</f>
        <v/>
      </c>
      <c r="L866" s="21">
        <f>IF($J866="","",$J866/$H866)</f>
        <v/>
      </c>
      <c r="M866" s="21">
        <f>IF($B866="","",IFERROR(SUMIFS($H$4:$H$1003,$B$4:$B$1003,$B866,$J$4:$J$1003,"&gt;0")/SUMIFS($J$4:$J$1003,$B$4:$B$1003,$B866)*100,""))</f>
        <v/>
      </c>
      <c r="N866" s="23">
        <f>IF(OR($K866="",$M866=""),"",$K866/$M866-1)</f>
        <v/>
      </c>
      <c r="O866" s="24">
        <f>IF($N866="","",IF($N866&gt;0.3,"Very high",IF($N866&gt;0.2,"High","")))</f>
        <v/>
      </c>
    </row>
    <row r="867">
      <c r="A867" s="16" t="n"/>
      <c r="B867" s="17" t="n"/>
      <c r="C867" s="17" t="n"/>
      <c r="D867" s="18" t="n"/>
      <c r="E867" s="19" t="n"/>
      <c r="F867" s="20" t="n"/>
      <c r="G867" s="17" t="n"/>
      <c r="H867" s="21">
        <f>IF(OR($B867="",$E867=""),"",IF($B867&lt;&gt;$B866,$E867,IF($G866="Yes",$E867,N($H866)+$E867)))</f>
        <v/>
      </c>
      <c r="I867" s="22">
        <f>IF($B867="","",IF($B867&lt;&gt;$B866,"",IF($G866="Yes",IF($D866="","",$D866),$I866)))</f>
        <v/>
      </c>
      <c r="J867" s="22">
        <f>IF(OR($G867&lt;&gt;"Yes",$I867="",$D867=""),"",IF($D867-$I867&gt;0,$D867-$I867,""))</f>
        <v/>
      </c>
      <c r="K867" s="21">
        <f>IF($J867="","",$H867/$J867*100)</f>
        <v/>
      </c>
      <c r="L867" s="21">
        <f>IF($J867="","",$J867/$H867)</f>
        <v/>
      </c>
      <c r="M867" s="21">
        <f>IF($B867="","",IFERROR(SUMIFS($H$4:$H$1003,$B$4:$B$1003,$B867,$J$4:$J$1003,"&gt;0")/SUMIFS($J$4:$J$1003,$B$4:$B$1003,$B867)*100,""))</f>
        <v/>
      </c>
      <c r="N867" s="23">
        <f>IF(OR($K867="",$M867=""),"",$K867/$M867-1)</f>
        <v/>
      </c>
      <c r="O867" s="24">
        <f>IF($N867="","",IF($N867&gt;0.3,"Very high",IF($N867&gt;0.2,"High","")))</f>
        <v/>
      </c>
    </row>
    <row r="868">
      <c r="A868" s="16" t="n"/>
      <c r="B868" s="17" t="n"/>
      <c r="C868" s="17" t="n"/>
      <c r="D868" s="18" t="n"/>
      <c r="E868" s="19" t="n"/>
      <c r="F868" s="20" t="n"/>
      <c r="G868" s="17" t="n"/>
      <c r="H868" s="21">
        <f>IF(OR($B868="",$E868=""),"",IF($B868&lt;&gt;$B867,$E868,IF($G867="Yes",$E868,N($H867)+$E868)))</f>
        <v/>
      </c>
      <c r="I868" s="22">
        <f>IF($B868="","",IF($B868&lt;&gt;$B867,"",IF($G867="Yes",IF($D867="","",$D867),$I867)))</f>
        <v/>
      </c>
      <c r="J868" s="22">
        <f>IF(OR($G868&lt;&gt;"Yes",$I868="",$D868=""),"",IF($D868-$I868&gt;0,$D868-$I868,""))</f>
        <v/>
      </c>
      <c r="K868" s="21">
        <f>IF($J868="","",$H868/$J868*100)</f>
        <v/>
      </c>
      <c r="L868" s="21">
        <f>IF($J868="","",$J868/$H868)</f>
        <v/>
      </c>
      <c r="M868" s="21">
        <f>IF($B868="","",IFERROR(SUMIFS($H$4:$H$1003,$B$4:$B$1003,$B868,$J$4:$J$1003,"&gt;0")/SUMIFS($J$4:$J$1003,$B$4:$B$1003,$B868)*100,""))</f>
        <v/>
      </c>
      <c r="N868" s="23">
        <f>IF(OR($K868="",$M868=""),"",$K868/$M868-1)</f>
        <v/>
      </c>
      <c r="O868" s="24">
        <f>IF($N868="","",IF($N868&gt;0.3,"Very high",IF($N868&gt;0.2,"High","")))</f>
        <v/>
      </c>
    </row>
    <row r="869">
      <c r="A869" s="16" t="n"/>
      <c r="B869" s="17" t="n"/>
      <c r="C869" s="17" t="n"/>
      <c r="D869" s="18" t="n"/>
      <c r="E869" s="19" t="n"/>
      <c r="F869" s="20" t="n"/>
      <c r="G869" s="17" t="n"/>
      <c r="H869" s="21">
        <f>IF(OR($B869="",$E869=""),"",IF($B869&lt;&gt;$B868,$E869,IF($G868="Yes",$E869,N($H868)+$E869)))</f>
        <v/>
      </c>
      <c r="I869" s="22">
        <f>IF($B869="","",IF($B869&lt;&gt;$B868,"",IF($G868="Yes",IF($D868="","",$D868),$I868)))</f>
        <v/>
      </c>
      <c r="J869" s="22">
        <f>IF(OR($G869&lt;&gt;"Yes",$I869="",$D869=""),"",IF($D869-$I869&gt;0,$D869-$I869,""))</f>
        <v/>
      </c>
      <c r="K869" s="21">
        <f>IF($J869="","",$H869/$J869*100)</f>
        <v/>
      </c>
      <c r="L869" s="21">
        <f>IF($J869="","",$J869/$H869)</f>
        <v/>
      </c>
      <c r="M869" s="21">
        <f>IF($B869="","",IFERROR(SUMIFS($H$4:$H$1003,$B$4:$B$1003,$B869,$J$4:$J$1003,"&gt;0")/SUMIFS($J$4:$J$1003,$B$4:$B$1003,$B869)*100,""))</f>
        <v/>
      </c>
      <c r="N869" s="23">
        <f>IF(OR($K869="",$M869=""),"",$K869/$M869-1)</f>
        <v/>
      </c>
      <c r="O869" s="24">
        <f>IF($N869="","",IF($N869&gt;0.3,"Very high",IF($N869&gt;0.2,"High","")))</f>
        <v/>
      </c>
    </row>
    <row r="870">
      <c r="A870" s="16" t="n"/>
      <c r="B870" s="17" t="n"/>
      <c r="C870" s="17" t="n"/>
      <c r="D870" s="18" t="n"/>
      <c r="E870" s="19" t="n"/>
      <c r="F870" s="20" t="n"/>
      <c r="G870" s="17" t="n"/>
      <c r="H870" s="21">
        <f>IF(OR($B870="",$E870=""),"",IF($B870&lt;&gt;$B869,$E870,IF($G869="Yes",$E870,N($H869)+$E870)))</f>
        <v/>
      </c>
      <c r="I870" s="22">
        <f>IF($B870="","",IF($B870&lt;&gt;$B869,"",IF($G869="Yes",IF($D869="","",$D869),$I869)))</f>
        <v/>
      </c>
      <c r="J870" s="22">
        <f>IF(OR($G870&lt;&gt;"Yes",$I870="",$D870=""),"",IF($D870-$I870&gt;0,$D870-$I870,""))</f>
        <v/>
      </c>
      <c r="K870" s="21">
        <f>IF($J870="","",$H870/$J870*100)</f>
        <v/>
      </c>
      <c r="L870" s="21">
        <f>IF($J870="","",$J870/$H870)</f>
        <v/>
      </c>
      <c r="M870" s="21">
        <f>IF($B870="","",IFERROR(SUMIFS($H$4:$H$1003,$B$4:$B$1003,$B870,$J$4:$J$1003,"&gt;0")/SUMIFS($J$4:$J$1003,$B$4:$B$1003,$B870)*100,""))</f>
        <v/>
      </c>
      <c r="N870" s="23">
        <f>IF(OR($K870="",$M870=""),"",$K870/$M870-1)</f>
        <v/>
      </c>
      <c r="O870" s="24">
        <f>IF($N870="","",IF($N870&gt;0.3,"Very high",IF($N870&gt;0.2,"High","")))</f>
        <v/>
      </c>
    </row>
    <row r="871">
      <c r="A871" s="16" t="n"/>
      <c r="B871" s="17" t="n"/>
      <c r="C871" s="17" t="n"/>
      <c r="D871" s="18" t="n"/>
      <c r="E871" s="19" t="n"/>
      <c r="F871" s="20" t="n"/>
      <c r="G871" s="17" t="n"/>
      <c r="H871" s="21">
        <f>IF(OR($B871="",$E871=""),"",IF($B871&lt;&gt;$B870,$E871,IF($G870="Yes",$E871,N($H870)+$E871)))</f>
        <v/>
      </c>
      <c r="I871" s="22">
        <f>IF($B871="","",IF($B871&lt;&gt;$B870,"",IF($G870="Yes",IF($D870="","",$D870),$I870)))</f>
        <v/>
      </c>
      <c r="J871" s="22">
        <f>IF(OR($G871&lt;&gt;"Yes",$I871="",$D871=""),"",IF($D871-$I871&gt;0,$D871-$I871,""))</f>
        <v/>
      </c>
      <c r="K871" s="21">
        <f>IF($J871="","",$H871/$J871*100)</f>
        <v/>
      </c>
      <c r="L871" s="21">
        <f>IF($J871="","",$J871/$H871)</f>
        <v/>
      </c>
      <c r="M871" s="21">
        <f>IF($B871="","",IFERROR(SUMIFS($H$4:$H$1003,$B$4:$B$1003,$B871,$J$4:$J$1003,"&gt;0")/SUMIFS($J$4:$J$1003,$B$4:$B$1003,$B871)*100,""))</f>
        <v/>
      </c>
      <c r="N871" s="23">
        <f>IF(OR($K871="",$M871=""),"",$K871/$M871-1)</f>
        <v/>
      </c>
      <c r="O871" s="24">
        <f>IF($N871="","",IF($N871&gt;0.3,"Very high",IF($N871&gt;0.2,"High","")))</f>
        <v/>
      </c>
    </row>
    <row r="872">
      <c r="A872" s="16" t="n"/>
      <c r="B872" s="17" t="n"/>
      <c r="C872" s="17" t="n"/>
      <c r="D872" s="18" t="n"/>
      <c r="E872" s="19" t="n"/>
      <c r="F872" s="20" t="n"/>
      <c r="G872" s="17" t="n"/>
      <c r="H872" s="21">
        <f>IF(OR($B872="",$E872=""),"",IF($B872&lt;&gt;$B871,$E872,IF($G871="Yes",$E872,N($H871)+$E872)))</f>
        <v/>
      </c>
      <c r="I872" s="22">
        <f>IF($B872="","",IF($B872&lt;&gt;$B871,"",IF($G871="Yes",IF($D871="","",$D871),$I871)))</f>
        <v/>
      </c>
      <c r="J872" s="22">
        <f>IF(OR($G872&lt;&gt;"Yes",$I872="",$D872=""),"",IF($D872-$I872&gt;0,$D872-$I872,""))</f>
        <v/>
      </c>
      <c r="K872" s="21">
        <f>IF($J872="","",$H872/$J872*100)</f>
        <v/>
      </c>
      <c r="L872" s="21">
        <f>IF($J872="","",$J872/$H872)</f>
        <v/>
      </c>
      <c r="M872" s="21">
        <f>IF($B872="","",IFERROR(SUMIFS($H$4:$H$1003,$B$4:$B$1003,$B872,$J$4:$J$1003,"&gt;0")/SUMIFS($J$4:$J$1003,$B$4:$B$1003,$B872)*100,""))</f>
        <v/>
      </c>
      <c r="N872" s="23">
        <f>IF(OR($K872="",$M872=""),"",$K872/$M872-1)</f>
        <v/>
      </c>
      <c r="O872" s="24">
        <f>IF($N872="","",IF($N872&gt;0.3,"Very high",IF($N872&gt;0.2,"High","")))</f>
        <v/>
      </c>
    </row>
    <row r="873">
      <c r="A873" s="16" t="n"/>
      <c r="B873" s="17" t="n"/>
      <c r="C873" s="17" t="n"/>
      <c r="D873" s="18" t="n"/>
      <c r="E873" s="19" t="n"/>
      <c r="F873" s="20" t="n"/>
      <c r="G873" s="17" t="n"/>
      <c r="H873" s="21">
        <f>IF(OR($B873="",$E873=""),"",IF($B873&lt;&gt;$B872,$E873,IF($G872="Yes",$E873,N($H872)+$E873)))</f>
        <v/>
      </c>
      <c r="I873" s="22">
        <f>IF($B873="","",IF($B873&lt;&gt;$B872,"",IF($G872="Yes",IF($D872="","",$D872),$I872)))</f>
        <v/>
      </c>
      <c r="J873" s="22">
        <f>IF(OR($G873&lt;&gt;"Yes",$I873="",$D873=""),"",IF($D873-$I873&gt;0,$D873-$I873,""))</f>
        <v/>
      </c>
      <c r="K873" s="21">
        <f>IF($J873="","",$H873/$J873*100)</f>
        <v/>
      </c>
      <c r="L873" s="21">
        <f>IF($J873="","",$J873/$H873)</f>
        <v/>
      </c>
      <c r="M873" s="21">
        <f>IF($B873="","",IFERROR(SUMIFS($H$4:$H$1003,$B$4:$B$1003,$B873,$J$4:$J$1003,"&gt;0")/SUMIFS($J$4:$J$1003,$B$4:$B$1003,$B873)*100,""))</f>
        <v/>
      </c>
      <c r="N873" s="23">
        <f>IF(OR($K873="",$M873=""),"",$K873/$M873-1)</f>
        <v/>
      </c>
      <c r="O873" s="24">
        <f>IF($N873="","",IF($N873&gt;0.3,"Very high",IF($N873&gt;0.2,"High","")))</f>
        <v/>
      </c>
    </row>
    <row r="874">
      <c r="A874" s="16" t="n"/>
      <c r="B874" s="17" t="n"/>
      <c r="C874" s="17" t="n"/>
      <c r="D874" s="18" t="n"/>
      <c r="E874" s="19" t="n"/>
      <c r="F874" s="20" t="n"/>
      <c r="G874" s="17" t="n"/>
      <c r="H874" s="21">
        <f>IF(OR($B874="",$E874=""),"",IF($B874&lt;&gt;$B873,$E874,IF($G873="Yes",$E874,N($H873)+$E874)))</f>
        <v/>
      </c>
      <c r="I874" s="22">
        <f>IF($B874="","",IF($B874&lt;&gt;$B873,"",IF($G873="Yes",IF($D873="","",$D873),$I873)))</f>
        <v/>
      </c>
      <c r="J874" s="22">
        <f>IF(OR($G874&lt;&gt;"Yes",$I874="",$D874=""),"",IF($D874-$I874&gt;0,$D874-$I874,""))</f>
        <v/>
      </c>
      <c r="K874" s="21">
        <f>IF($J874="","",$H874/$J874*100)</f>
        <v/>
      </c>
      <c r="L874" s="21">
        <f>IF($J874="","",$J874/$H874)</f>
        <v/>
      </c>
      <c r="M874" s="21">
        <f>IF($B874="","",IFERROR(SUMIFS($H$4:$H$1003,$B$4:$B$1003,$B874,$J$4:$J$1003,"&gt;0")/SUMIFS($J$4:$J$1003,$B$4:$B$1003,$B874)*100,""))</f>
        <v/>
      </c>
      <c r="N874" s="23">
        <f>IF(OR($K874="",$M874=""),"",$K874/$M874-1)</f>
        <v/>
      </c>
      <c r="O874" s="24">
        <f>IF($N874="","",IF($N874&gt;0.3,"Very high",IF($N874&gt;0.2,"High","")))</f>
        <v/>
      </c>
    </row>
    <row r="875">
      <c r="A875" s="16" t="n"/>
      <c r="B875" s="17" t="n"/>
      <c r="C875" s="17" t="n"/>
      <c r="D875" s="18" t="n"/>
      <c r="E875" s="19" t="n"/>
      <c r="F875" s="20" t="n"/>
      <c r="G875" s="17" t="n"/>
      <c r="H875" s="21">
        <f>IF(OR($B875="",$E875=""),"",IF($B875&lt;&gt;$B874,$E875,IF($G874="Yes",$E875,N($H874)+$E875)))</f>
        <v/>
      </c>
      <c r="I875" s="22">
        <f>IF($B875="","",IF($B875&lt;&gt;$B874,"",IF($G874="Yes",IF($D874="","",$D874),$I874)))</f>
        <v/>
      </c>
      <c r="J875" s="22">
        <f>IF(OR($G875&lt;&gt;"Yes",$I875="",$D875=""),"",IF($D875-$I875&gt;0,$D875-$I875,""))</f>
        <v/>
      </c>
      <c r="K875" s="21">
        <f>IF($J875="","",$H875/$J875*100)</f>
        <v/>
      </c>
      <c r="L875" s="21">
        <f>IF($J875="","",$J875/$H875)</f>
        <v/>
      </c>
      <c r="M875" s="21">
        <f>IF($B875="","",IFERROR(SUMIFS($H$4:$H$1003,$B$4:$B$1003,$B875,$J$4:$J$1003,"&gt;0")/SUMIFS($J$4:$J$1003,$B$4:$B$1003,$B875)*100,""))</f>
        <v/>
      </c>
      <c r="N875" s="23">
        <f>IF(OR($K875="",$M875=""),"",$K875/$M875-1)</f>
        <v/>
      </c>
      <c r="O875" s="24">
        <f>IF($N875="","",IF($N875&gt;0.3,"Very high",IF($N875&gt;0.2,"High","")))</f>
        <v/>
      </c>
    </row>
    <row r="876">
      <c r="A876" s="16" t="n"/>
      <c r="B876" s="17" t="n"/>
      <c r="C876" s="17" t="n"/>
      <c r="D876" s="18" t="n"/>
      <c r="E876" s="19" t="n"/>
      <c r="F876" s="20" t="n"/>
      <c r="G876" s="17" t="n"/>
      <c r="H876" s="21">
        <f>IF(OR($B876="",$E876=""),"",IF($B876&lt;&gt;$B875,$E876,IF($G875="Yes",$E876,N($H875)+$E876)))</f>
        <v/>
      </c>
      <c r="I876" s="22">
        <f>IF($B876="","",IF($B876&lt;&gt;$B875,"",IF($G875="Yes",IF($D875="","",$D875),$I875)))</f>
        <v/>
      </c>
      <c r="J876" s="22">
        <f>IF(OR($G876&lt;&gt;"Yes",$I876="",$D876=""),"",IF($D876-$I876&gt;0,$D876-$I876,""))</f>
        <v/>
      </c>
      <c r="K876" s="21">
        <f>IF($J876="","",$H876/$J876*100)</f>
        <v/>
      </c>
      <c r="L876" s="21">
        <f>IF($J876="","",$J876/$H876)</f>
        <v/>
      </c>
      <c r="M876" s="21">
        <f>IF($B876="","",IFERROR(SUMIFS($H$4:$H$1003,$B$4:$B$1003,$B876,$J$4:$J$1003,"&gt;0")/SUMIFS($J$4:$J$1003,$B$4:$B$1003,$B876)*100,""))</f>
        <v/>
      </c>
      <c r="N876" s="23">
        <f>IF(OR($K876="",$M876=""),"",$K876/$M876-1)</f>
        <v/>
      </c>
      <c r="O876" s="24">
        <f>IF($N876="","",IF($N876&gt;0.3,"Very high",IF($N876&gt;0.2,"High","")))</f>
        <v/>
      </c>
    </row>
    <row r="877">
      <c r="A877" s="16" t="n"/>
      <c r="B877" s="17" t="n"/>
      <c r="C877" s="17" t="n"/>
      <c r="D877" s="18" t="n"/>
      <c r="E877" s="19" t="n"/>
      <c r="F877" s="20" t="n"/>
      <c r="G877" s="17" t="n"/>
      <c r="H877" s="21">
        <f>IF(OR($B877="",$E877=""),"",IF($B877&lt;&gt;$B876,$E877,IF($G876="Yes",$E877,N($H876)+$E877)))</f>
        <v/>
      </c>
      <c r="I877" s="22">
        <f>IF($B877="","",IF($B877&lt;&gt;$B876,"",IF($G876="Yes",IF($D876="","",$D876),$I876)))</f>
        <v/>
      </c>
      <c r="J877" s="22">
        <f>IF(OR($G877&lt;&gt;"Yes",$I877="",$D877=""),"",IF($D877-$I877&gt;0,$D877-$I877,""))</f>
        <v/>
      </c>
      <c r="K877" s="21">
        <f>IF($J877="","",$H877/$J877*100)</f>
        <v/>
      </c>
      <c r="L877" s="21">
        <f>IF($J877="","",$J877/$H877)</f>
        <v/>
      </c>
      <c r="M877" s="21">
        <f>IF($B877="","",IFERROR(SUMIFS($H$4:$H$1003,$B$4:$B$1003,$B877,$J$4:$J$1003,"&gt;0")/SUMIFS($J$4:$J$1003,$B$4:$B$1003,$B877)*100,""))</f>
        <v/>
      </c>
      <c r="N877" s="23">
        <f>IF(OR($K877="",$M877=""),"",$K877/$M877-1)</f>
        <v/>
      </c>
      <c r="O877" s="24">
        <f>IF($N877="","",IF($N877&gt;0.3,"Very high",IF($N877&gt;0.2,"High","")))</f>
        <v/>
      </c>
    </row>
    <row r="878">
      <c r="A878" s="16" t="n"/>
      <c r="B878" s="17" t="n"/>
      <c r="C878" s="17" t="n"/>
      <c r="D878" s="18" t="n"/>
      <c r="E878" s="19" t="n"/>
      <c r="F878" s="20" t="n"/>
      <c r="G878" s="17" t="n"/>
      <c r="H878" s="21">
        <f>IF(OR($B878="",$E878=""),"",IF($B878&lt;&gt;$B877,$E878,IF($G877="Yes",$E878,N($H877)+$E878)))</f>
        <v/>
      </c>
      <c r="I878" s="22">
        <f>IF($B878="","",IF($B878&lt;&gt;$B877,"",IF($G877="Yes",IF($D877="","",$D877),$I877)))</f>
        <v/>
      </c>
      <c r="J878" s="22">
        <f>IF(OR($G878&lt;&gt;"Yes",$I878="",$D878=""),"",IF($D878-$I878&gt;0,$D878-$I878,""))</f>
        <v/>
      </c>
      <c r="K878" s="21">
        <f>IF($J878="","",$H878/$J878*100)</f>
        <v/>
      </c>
      <c r="L878" s="21">
        <f>IF($J878="","",$J878/$H878)</f>
        <v/>
      </c>
      <c r="M878" s="21">
        <f>IF($B878="","",IFERROR(SUMIFS($H$4:$H$1003,$B$4:$B$1003,$B878,$J$4:$J$1003,"&gt;0")/SUMIFS($J$4:$J$1003,$B$4:$B$1003,$B878)*100,""))</f>
        <v/>
      </c>
      <c r="N878" s="23">
        <f>IF(OR($K878="",$M878=""),"",$K878/$M878-1)</f>
        <v/>
      </c>
      <c r="O878" s="24">
        <f>IF($N878="","",IF($N878&gt;0.3,"Very high",IF($N878&gt;0.2,"High","")))</f>
        <v/>
      </c>
    </row>
    <row r="879">
      <c r="A879" s="16" t="n"/>
      <c r="B879" s="17" t="n"/>
      <c r="C879" s="17" t="n"/>
      <c r="D879" s="18" t="n"/>
      <c r="E879" s="19" t="n"/>
      <c r="F879" s="20" t="n"/>
      <c r="G879" s="17" t="n"/>
      <c r="H879" s="21">
        <f>IF(OR($B879="",$E879=""),"",IF($B879&lt;&gt;$B878,$E879,IF($G878="Yes",$E879,N($H878)+$E879)))</f>
        <v/>
      </c>
      <c r="I879" s="22">
        <f>IF($B879="","",IF($B879&lt;&gt;$B878,"",IF($G878="Yes",IF($D878="","",$D878),$I878)))</f>
        <v/>
      </c>
      <c r="J879" s="22">
        <f>IF(OR($G879&lt;&gt;"Yes",$I879="",$D879=""),"",IF($D879-$I879&gt;0,$D879-$I879,""))</f>
        <v/>
      </c>
      <c r="K879" s="21">
        <f>IF($J879="","",$H879/$J879*100)</f>
        <v/>
      </c>
      <c r="L879" s="21">
        <f>IF($J879="","",$J879/$H879)</f>
        <v/>
      </c>
      <c r="M879" s="21">
        <f>IF($B879="","",IFERROR(SUMIFS($H$4:$H$1003,$B$4:$B$1003,$B879,$J$4:$J$1003,"&gt;0")/SUMIFS($J$4:$J$1003,$B$4:$B$1003,$B879)*100,""))</f>
        <v/>
      </c>
      <c r="N879" s="23">
        <f>IF(OR($K879="",$M879=""),"",$K879/$M879-1)</f>
        <v/>
      </c>
      <c r="O879" s="24">
        <f>IF($N879="","",IF($N879&gt;0.3,"Very high",IF($N879&gt;0.2,"High","")))</f>
        <v/>
      </c>
    </row>
    <row r="880">
      <c r="A880" s="16" t="n"/>
      <c r="B880" s="17" t="n"/>
      <c r="C880" s="17" t="n"/>
      <c r="D880" s="18" t="n"/>
      <c r="E880" s="19" t="n"/>
      <c r="F880" s="20" t="n"/>
      <c r="G880" s="17" t="n"/>
      <c r="H880" s="21">
        <f>IF(OR($B880="",$E880=""),"",IF($B880&lt;&gt;$B879,$E880,IF($G879="Yes",$E880,N($H879)+$E880)))</f>
        <v/>
      </c>
      <c r="I880" s="22">
        <f>IF($B880="","",IF($B880&lt;&gt;$B879,"",IF($G879="Yes",IF($D879="","",$D879),$I879)))</f>
        <v/>
      </c>
      <c r="J880" s="22">
        <f>IF(OR($G880&lt;&gt;"Yes",$I880="",$D880=""),"",IF($D880-$I880&gt;0,$D880-$I880,""))</f>
        <v/>
      </c>
      <c r="K880" s="21">
        <f>IF($J880="","",$H880/$J880*100)</f>
        <v/>
      </c>
      <c r="L880" s="21">
        <f>IF($J880="","",$J880/$H880)</f>
        <v/>
      </c>
      <c r="M880" s="21">
        <f>IF($B880="","",IFERROR(SUMIFS($H$4:$H$1003,$B$4:$B$1003,$B880,$J$4:$J$1003,"&gt;0")/SUMIFS($J$4:$J$1003,$B$4:$B$1003,$B880)*100,""))</f>
        <v/>
      </c>
      <c r="N880" s="23">
        <f>IF(OR($K880="",$M880=""),"",$K880/$M880-1)</f>
        <v/>
      </c>
      <c r="O880" s="24">
        <f>IF($N880="","",IF($N880&gt;0.3,"Very high",IF($N880&gt;0.2,"High","")))</f>
        <v/>
      </c>
    </row>
    <row r="881">
      <c r="A881" s="16" t="n"/>
      <c r="B881" s="17" t="n"/>
      <c r="C881" s="17" t="n"/>
      <c r="D881" s="18" t="n"/>
      <c r="E881" s="19" t="n"/>
      <c r="F881" s="20" t="n"/>
      <c r="G881" s="17" t="n"/>
      <c r="H881" s="21">
        <f>IF(OR($B881="",$E881=""),"",IF($B881&lt;&gt;$B880,$E881,IF($G880="Yes",$E881,N($H880)+$E881)))</f>
        <v/>
      </c>
      <c r="I881" s="22">
        <f>IF($B881="","",IF($B881&lt;&gt;$B880,"",IF($G880="Yes",IF($D880="","",$D880),$I880)))</f>
        <v/>
      </c>
      <c r="J881" s="22">
        <f>IF(OR($G881&lt;&gt;"Yes",$I881="",$D881=""),"",IF($D881-$I881&gt;0,$D881-$I881,""))</f>
        <v/>
      </c>
      <c r="K881" s="21">
        <f>IF($J881="","",$H881/$J881*100)</f>
        <v/>
      </c>
      <c r="L881" s="21">
        <f>IF($J881="","",$J881/$H881)</f>
        <v/>
      </c>
      <c r="M881" s="21">
        <f>IF($B881="","",IFERROR(SUMIFS($H$4:$H$1003,$B$4:$B$1003,$B881,$J$4:$J$1003,"&gt;0")/SUMIFS($J$4:$J$1003,$B$4:$B$1003,$B881)*100,""))</f>
        <v/>
      </c>
      <c r="N881" s="23">
        <f>IF(OR($K881="",$M881=""),"",$K881/$M881-1)</f>
        <v/>
      </c>
      <c r="O881" s="24">
        <f>IF($N881="","",IF($N881&gt;0.3,"Very high",IF($N881&gt;0.2,"High","")))</f>
        <v/>
      </c>
    </row>
    <row r="882">
      <c r="A882" s="16" t="n"/>
      <c r="B882" s="17" t="n"/>
      <c r="C882" s="17" t="n"/>
      <c r="D882" s="18" t="n"/>
      <c r="E882" s="19" t="n"/>
      <c r="F882" s="20" t="n"/>
      <c r="G882" s="17" t="n"/>
      <c r="H882" s="21">
        <f>IF(OR($B882="",$E882=""),"",IF($B882&lt;&gt;$B881,$E882,IF($G881="Yes",$E882,N($H881)+$E882)))</f>
        <v/>
      </c>
      <c r="I882" s="22">
        <f>IF($B882="","",IF($B882&lt;&gt;$B881,"",IF($G881="Yes",IF($D881="","",$D881),$I881)))</f>
        <v/>
      </c>
      <c r="J882" s="22">
        <f>IF(OR($G882&lt;&gt;"Yes",$I882="",$D882=""),"",IF($D882-$I882&gt;0,$D882-$I882,""))</f>
        <v/>
      </c>
      <c r="K882" s="21">
        <f>IF($J882="","",$H882/$J882*100)</f>
        <v/>
      </c>
      <c r="L882" s="21">
        <f>IF($J882="","",$J882/$H882)</f>
        <v/>
      </c>
      <c r="M882" s="21">
        <f>IF($B882="","",IFERROR(SUMIFS($H$4:$H$1003,$B$4:$B$1003,$B882,$J$4:$J$1003,"&gt;0")/SUMIFS($J$4:$J$1003,$B$4:$B$1003,$B882)*100,""))</f>
        <v/>
      </c>
      <c r="N882" s="23">
        <f>IF(OR($K882="",$M882=""),"",$K882/$M882-1)</f>
        <v/>
      </c>
      <c r="O882" s="24">
        <f>IF($N882="","",IF($N882&gt;0.3,"Very high",IF($N882&gt;0.2,"High","")))</f>
        <v/>
      </c>
    </row>
    <row r="883">
      <c r="A883" s="16" t="n"/>
      <c r="B883" s="17" t="n"/>
      <c r="C883" s="17" t="n"/>
      <c r="D883" s="18" t="n"/>
      <c r="E883" s="19" t="n"/>
      <c r="F883" s="20" t="n"/>
      <c r="G883" s="17" t="n"/>
      <c r="H883" s="21">
        <f>IF(OR($B883="",$E883=""),"",IF($B883&lt;&gt;$B882,$E883,IF($G882="Yes",$E883,N($H882)+$E883)))</f>
        <v/>
      </c>
      <c r="I883" s="22">
        <f>IF($B883="","",IF($B883&lt;&gt;$B882,"",IF($G882="Yes",IF($D882="","",$D882),$I882)))</f>
        <v/>
      </c>
      <c r="J883" s="22">
        <f>IF(OR($G883&lt;&gt;"Yes",$I883="",$D883=""),"",IF($D883-$I883&gt;0,$D883-$I883,""))</f>
        <v/>
      </c>
      <c r="K883" s="21">
        <f>IF($J883="","",$H883/$J883*100)</f>
        <v/>
      </c>
      <c r="L883" s="21">
        <f>IF($J883="","",$J883/$H883)</f>
        <v/>
      </c>
      <c r="M883" s="21">
        <f>IF($B883="","",IFERROR(SUMIFS($H$4:$H$1003,$B$4:$B$1003,$B883,$J$4:$J$1003,"&gt;0")/SUMIFS($J$4:$J$1003,$B$4:$B$1003,$B883)*100,""))</f>
        <v/>
      </c>
      <c r="N883" s="23">
        <f>IF(OR($K883="",$M883=""),"",$K883/$M883-1)</f>
        <v/>
      </c>
      <c r="O883" s="24">
        <f>IF($N883="","",IF($N883&gt;0.3,"Very high",IF($N883&gt;0.2,"High","")))</f>
        <v/>
      </c>
    </row>
    <row r="884">
      <c r="A884" s="16" t="n"/>
      <c r="B884" s="17" t="n"/>
      <c r="C884" s="17" t="n"/>
      <c r="D884" s="18" t="n"/>
      <c r="E884" s="19" t="n"/>
      <c r="F884" s="20" t="n"/>
      <c r="G884" s="17" t="n"/>
      <c r="H884" s="21">
        <f>IF(OR($B884="",$E884=""),"",IF($B884&lt;&gt;$B883,$E884,IF($G883="Yes",$E884,N($H883)+$E884)))</f>
        <v/>
      </c>
      <c r="I884" s="22">
        <f>IF($B884="","",IF($B884&lt;&gt;$B883,"",IF($G883="Yes",IF($D883="","",$D883),$I883)))</f>
        <v/>
      </c>
      <c r="J884" s="22">
        <f>IF(OR($G884&lt;&gt;"Yes",$I884="",$D884=""),"",IF($D884-$I884&gt;0,$D884-$I884,""))</f>
        <v/>
      </c>
      <c r="K884" s="21">
        <f>IF($J884="","",$H884/$J884*100)</f>
        <v/>
      </c>
      <c r="L884" s="21">
        <f>IF($J884="","",$J884/$H884)</f>
        <v/>
      </c>
      <c r="M884" s="21">
        <f>IF($B884="","",IFERROR(SUMIFS($H$4:$H$1003,$B$4:$B$1003,$B884,$J$4:$J$1003,"&gt;0")/SUMIFS($J$4:$J$1003,$B$4:$B$1003,$B884)*100,""))</f>
        <v/>
      </c>
      <c r="N884" s="23">
        <f>IF(OR($K884="",$M884=""),"",$K884/$M884-1)</f>
        <v/>
      </c>
      <c r="O884" s="24">
        <f>IF($N884="","",IF($N884&gt;0.3,"Very high",IF($N884&gt;0.2,"High","")))</f>
        <v/>
      </c>
    </row>
    <row r="885">
      <c r="A885" s="16" t="n"/>
      <c r="B885" s="17" t="n"/>
      <c r="C885" s="17" t="n"/>
      <c r="D885" s="18" t="n"/>
      <c r="E885" s="19" t="n"/>
      <c r="F885" s="20" t="n"/>
      <c r="G885" s="17" t="n"/>
      <c r="H885" s="21">
        <f>IF(OR($B885="",$E885=""),"",IF($B885&lt;&gt;$B884,$E885,IF($G884="Yes",$E885,N($H884)+$E885)))</f>
        <v/>
      </c>
      <c r="I885" s="22">
        <f>IF($B885="","",IF($B885&lt;&gt;$B884,"",IF($G884="Yes",IF($D884="","",$D884),$I884)))</f>
        <v/>
      </c>
      <c r="J885" s="22">
        <f>IF(OR($G885&lt;&gt;"Yes",$I885="",$D885=""),"",IF($D885-$I885&gt;0,$D885-$I885,""))</f>
        <v/>
      </c>
      <c r="K885" s="21">
        <f>IF($J885="","",$H885/$J885*100)</f>
        <v/>
      </c>
      <c r="L885" s="21">
        <f>IF($J885="","",$J885/$H885)</f>
        <v/>
      </c>
      <c r="M885" s="21">
        <f>IF($B885="","",IFERROR(SUMIFS($H$4:$H$1003,$B$4:$B$1003,$B885,$J$4:$J$1003,"&gt;0")/SUMIFS($J$4:$J$1003,$B$4:$B$1003,$B885)*100,""))</f>
        <v/>
      </c>
      <c r="N885" s="23">
        <f>IF(OR($K885="",$M885=""),"",$K885/$M885-1)</f>
        <v/>
      </c>
      <c r="O885" s="24">
        <f>IF($N885="","",IF($N885&gt;0.3,"Very high",IF($N885&gt;0.2,"High","")))</f>
        <v/>
      </c>
    </row>
    <row r="886">
      <c r="A886" s="16" t="n"/>
      <c r="B886" s="17" t="n"/>
      <c r="C886" s="17" t="n"/>
      <c r="D886" s="18" t="n"/>
      <c r="E886" s="19" t="n"/>
      <c r="F886" s="20" t="n"/>
      <c r="G886" s="17" t="n"/>
      <c r="H886" s="21">
        <f>IF(OR($B886="",$E886=""),"",IF($B886&lt;&gt;$B885,$E886,IF($G885="Yes",$E886,N($H885)+$E886)))</f>
        <v/>
      </c>
      <c r="I886" s="22">
        <f>IF($B886="","",IF($B886&lt;&gt;$B885,"",IF($G885="Yes",IF($D885="","",$D885),$I885)))</f>
        <v/>
      </c>
      <c r="J886" s="22">
        <f>IF(OR($G886&lt;&gt;"Yes",$I886="",$D886=""),"",IF($D886-$I886&gt;0,$D886-$I886,""))</f>
        <v/>
      </c>
      <c r="K886" s="21">
        <f>IF($J886="","",$H886/$J886*100)</f>
        <v/>
      </c>
      <c r="L886" s="21">
        <f>IF($J886="","",$J886/$H886)</f>
        <v/>
      </c>
      <c r="M886" s="21">
        <f>IF($B886="","",IFERROR(SUMIFS($H$4:$H$1003,$B$4:$B$1003,$B886,$J$4:$J$1003,"&gt;0")/SUMIFS($J$4:$J$1003,$B$4:$B$1003,$B886)*100,""))</f>
        <v/>
      </c>
      <c r="N886" s="23">
        <f>IF(OR($K886="",$M886=""),"",$K886/$M886-1)</f>
        <v/>
      </c>
      <c r="O886" s="24">
        <f>IF($N886="","",IF($N886&gt;0.3,"Very high",IF($N886&gt;0.2,"High","")))</f>
        <v/>
      </c>
    </row>
    <row r="887">
      <c r="A887" s="16" t="n"/>
      <c r="B887" s="17" t="n"/>
      <c r="C887" s="17" t="n"/>
      <c r="D887" s="18" t="n"/>
      <c r="E887" s="19" t="n"/>
      <c r="F887" s="20" t="n"/>
      <c r="G887" s="17" t="n"/>
      <c r="H887" s="21">
        <f>IF(OR($B887="",$E887=""),"",IF($B887&lt;&gt;$B886,$E887,IF($G886="Yes",$E887,N($H886)+$E887)))</f>
        <v/>
      </c>
      <c r="I887" s="22">
        <f>IF($B887="","",IF($B887&lt;&gt;$B886,"",IF($G886="Yes",IF($D886="","",$D886),$I886)))</f>
        <v/>
      </c>
      <c r="J887" s="22">
        <f>IF(OR($G887&lt;&gt;"Yes",$I887="",$D887=""),"",IF($D887-$I887&gt;0,$D887-$I887,""))</f>
        <v/>
      </c>
      <c r="K887" s="21">
        <f>IF($J887="","",$H887/$J887*100)</f>
        <v/>
      </c>
      <c r="L887" s="21">
        <f>IF($J887="","",$J887/$H887)</f>
        <v/>
      </c>
      <c r="M887" s="21">
        <f>IF($B887="","",IFERROR(SUMIFS($H$4:$H$1003,$B$4:$B$1003,$B887,$J$4:$J$1003,"&gt;0")/SUMIFS($J$4:$J$1003,$B$4:$B$1003,$B887)*100,""))</f>
        <v/>
      </c>
      <c r="N887" s="23">
        <f>IF(OR($K887="",$M887=""),"",$K887/$M887-1)</f>
        <v/>
      </c>
      <c r="O887" s="24">
        <f>IF($N887="","",IF($N887&gt;0.3,"Very high",IF($N887&gt;0.2,"High","")))</f>
        <v/>
      </c>
    </row>
    <row r="888">
      <c r="A888" s="16" t="n"/>
      <c r="B888" s="17" t="n"/>
      <c r="C888" s="17" t="n"/>
      <c r="D888" s="18" t="n"/>
      <c r="E888" s="19" t="n"/>
      <c r="F888" s="20" t="n"/>
      <c r="G888" s="17" t="n"/>
      <c r="H888" s="21">
        <f>IF(OR($B888="",$E888=""),"",IF($B888&lt;&gt;$B887,$E888,IF($G887="Yes",$E888,N($H887)+$E888)))</f>
        <v/>
      </c>
      <c r="I888" s="22">
        <f>IF($B888="","",IF($B888&lt;&gt;$B887,"",IF($G887="Yes",IF($D887="","",$D887),$I887)))</f>
        <v/>
      </c>
      <c r="J888" s="22">
        <f>IF(OR($G888&lt;&gt;"Yes",$I888="",$D888=""),"",IF($D888-$I888&gt;0,$D888-$I888,""))</f>
        <v/>
      </c>
      <c r="K888" s="21">
        <f>IF($J888="","",$H888/$J888*100)</f>
        <v/>
      </c>
      <c r="L888" s="21">
        <f>IF($J888="","",$J888/$H888)</f>
        <v/>
      </c>
      <c r="M888" s="21">
        <f>IF($B888="","",IFERROR(SUMIFS($H$4:$H$1003,$B$4:$B$1003,$B888,$J$4:$J$1003,"&gt;0")/SUMIFS($J$4:$J$1003,$B$4:$B$1003,$B888)*100,""))</f>
        <v/>
      </c>
      <c r="N888" s="23">
        <f>IF(OR($K888="",$M888=""),"",$K888/$M888-1)</f>
        <v/>
      </c>
      <c r="O888" s="24">
        <f>IF($N888="","",IF($N888&gt;0.3,"Very high",IF($N888&gt;0.2,"High","")))</f>
        <v/>
      </c>
    </row>
    <row r="889">
      <c r="A889" s="16" t="n"/>
      <c r="B889" s="17" t="n"/>
      <c r="C889" s="17" t="n"/>
      <c r="D889" s="18" t="n"/>
      <c r="E889" s="19" t="n"/>
      <c r="F889" s="20" t="n"/>
      <c r="G889" s="17" t="n"/>
      <c r="H889" s="21">
        <f>IF(OR($B889="",$E889=""),"",IF($B889&lt;&gt;$B888,$E889,IF($G888="Yes",$E889,N($H888)+$E889)))</f>
        <v/>
      </c>
      <c r="I889" s="22">
        <f>IF($B889="","",IF($B889&lt;&gt;$B888,"",IF($G888="Yes",IF($D888="","",$D888),$I888)))</f>
        <v/>
      </c>
      <c r="J889" s="22">
        <f>IF(OR($G889&lt;&gt;"Yes",$I889="",$D889=""),"",IF($D889-$I889&gt;0,$D889-$I889,""))</f>
        <v/>
      </c>
      <c r="K889" s="21">
        <f>IF($J889="","",$H889/$J889*100)</f>
        <v/>
      </c>
      <c r="L889" s="21">
        <f>IF($J889="","",$J889/$H889)</f>
        <v/>
      </c>
      <c r="M889" s="21">
        <f>IF($B889="","",IFERROR(SUMIFS($H$4:$H$1003,$B$4:$B$1003,$B889,$J$4:$J$1003,"&gt;0")/SUMIFS($J$4:$J$1003,$B$4:$B$1003,$B889)*100,""))</f>
        <v/>
      </c>
      <c r="N889" s="23">
        <f>IF(OR($K889="",$M889=""),"",$K889/$M889-1)</f>
        <v/>
      </c>
      <c r="O889" s="24">
        <f>IF($N889="","",IF($N889&gt;0.3,"Very high",IF($N889&gt;0.2,"High","")))</f>
        <v/>
      </c>
    </row>
    <row r="890">
      <c r="A890" s="16" t="n"/>
      <c r="B890" s="17" t="n"/>
      <c r="C890" s="17" t="n"/>
      <c r="D890" s="18" t="n"/>
      <c r="E890" s="19" t="n"/>
      <c r="F890" s="20" t="n"/>
      <c r="G890" s="17" t="n"/>
      <c r="H890" s="21">
        <f>IF(OR($B890="",$E890=""),"",IF($B890&lt;&gt;$B889,$E890,IF($G889="Yes",$E890,N($H889)+$E890)))</f>
        <v/>
      </c>
      <c r="I890" s="22">
        <f>IF($B890="","",IF($B890&lt;&gt;$B889,"",IF($G889="Yes",IF($D889="","",$D889),$I889)))</f>
        <v/>
      </c>
      <c r="J890" s="22">
        <f>IF(OR($G890&lt;&gt;"Yes",$I890="",$D890=""),"",IF($D890-$I890&gt;0,$D890-$I890,""))</f>
        <v/>
      </c>
      <c r="K890" s="21">
        <f>IF($J890="","",$H890/$J890*100)</f>
        <v/>
      </c>
      <c r="L890" s="21">
        <f>IF($J890="","",$J890/$H890)</f>
        <v/>
      </c>
      <c r="M890" s="21">
        <f>IF($B890="","",IFERROR(SUMIFS($H$4:$H$1003,$B$4:$B$1003,$B890,$J$4:$J$1003,"&gt;0")/SUMIFS($J$4:$J$1003,$B$4:$B$1003,$B890)*100,""))</f>
        <v/>
      </c>
      <c r="N890" s="23">
        <f>IF(OR($K890="",$M890=""),"",$K890/$M890-1)</f>
        <v/>
      </c>
      <c r="O890" s="24">
        <f>IF($N890="","",IF($N890&gt;0.3,"Very high",IF($N890&gt;0.2,"High","")))</f>
        <v/>
      </c>
    </row>
    <row r="891">
      <c r="A891" s="16" t="n"/>
      <c r="B891" s="17" t="n"/>
      <c r="C891" s="17" t="n"/>
      <c r="D891" s="18" t="n"/>
      <c r="E891" s="19" t="n"/>
      <c r="F891" s="20" t="n"/>
      <c r="G891" s="17" t="n"/>
      <c r="H891" s="21">
        <f>IF(OR($B891="",$E891=""),"",IF($B891&lt;&gt;$B890,$E891,IF($G890="Yes",$E891,N($H890)+$E891)))</f>
        <v/>
      </c>
      <c r="I891" s="22">
        <f>IF($B891="","",IF($B891&lt;&gt;$B890,"",IF($G890="Yes",IF($D890="","",$D890),$I890)))</f>
        <v/>
      </c>
      <c r="J891" s="22">
        <f>IF(OR($G891&lt;&gt;"Yes",$I891="",$D891=""),"",IF($D891-$I891&gt;0,$D891-$I891,""))</f>
        <v/>
      </c>
      <c r="K891" s="21">
        <f>IF($J891="","",$H891/$J891*100)</f>
        <v/>
      </c>
      <c r="L891" s="21">
        <f>IF($J891="","",$J891/$H891)</f>
        <v/>
      </c>
      <c r="M891" s="21">
        <f>IF($B891="","",IFERROR(SUMIFS($H$4:$H$1003,$B$4:$B$1003,$B891,$J$4:$J$1003,"&gt;0")/SUMIFS($J$4:$J$1003,$B$4:$B$1003,$B891)*100,""))</f>
        <v/>
      </c>
      <c r="N891" s="23">
        <f>IF(OR($K891="",$M891=""),"",$K891/$M891-1)</f>
        <v/>
      </c>
      <c r="O891" s="24">
        <f>IF($N891="","",IF($N891&gt;0.3,"Very high",IF($N891&gt;0.2,"High","")))</f>
        <v/>
      </c>
    </row>
    <row r="892">
      <c r="A892" s="16" t="n"/>
      <c r="B892" s="17" t="n"/>
      <c r="C892" s="17" t="n"/>
      <c r="D892" s="18" t="n"/>
      <c r="E892" s="19" t="n"/>
      <c r="F892" s="20" t="n"/>
      <c r="G892" s="17" t="n"/>
      <c r="H892" s="21">
        <f>IF(OR($B892="",$E892=""),"",IF($B892&lt;&gt;$B891,$E892,IF($G891="Yes",$E892,N($H891)+$E892)))</f>
        <v/>
      </c>
      <c r="I892" s="22">
        <f>IF($B892="","",IF($B892&lt;&gt;$B891,"",IF($G891="Yes",IF($D891="","",$D891),$I891)))</f>
        <v/>
      </c>
      <c r="J892" s="22">
        <f>IF(OR($G892&lt;&gt;"Yes",$I892="",$D892=""),"",IF($D892-$I892&gt;0,$D892-$I892,""))</f>
        <v/>
      </c>
      <c r="K892" s="21">
        <f>IF($J892="","",$H892/$J892*100)</f>
        <v/>
      </c>
      <c r="L892" s="21">
        <f>IF($J892="","",$J892/$H892)</f>
        <v/>
      </c>
      <c r="M892" s="21">
        <f>IF($B892="","",IFERROR(SUMIFS($H$4:$H$1003,$B$4:$B$1003,$B892,$J$4:$J$1003,"&gt;0")/SUMIFS($J$4:$J$1003,$B$4:$B$1003,$B892)*100,""))</f>
        <v/>
      </c>
      <c r="N892" s="23">
        <f>IF(OR($K892="",$M892=""),"",$K892/$M892-1)</f>
        <v/>
      </c>
      <c r="O892" s="24">
        <f>IF($N892="","",IF($N892&gt;0.3,"Very high",IF($N892&gt;0.2,"High","")))</f>
        <v/>
      </c>
    </row>
    <row r="893">
      <c r="A893" s="16" t="n"/>
      <c r="B893" s="17" t="n"/>
      <c r="C893" s="17" t="n"/>
      <c r="D893" s="18" t="n"/>
      <c r="E893" s="19" t="n"/>
      <c r="F893" s="20" t="n"/>
      <c r="G893" s="17" t="n"/>
      <c r="H893" s="21">
        <f>IF(OR($B893="",$E893=""),"",IF($B893&lt;&gt;$B892,$E893,IF($G892="Yes",$E893,N($H892)+$E893)))</f>
        <v/>
      </c>
      <c r="I893" s="22">
        <f>IF($B893="","",IF($B893&lt;&gt;$B892,"",IF($G892="Yes",IF($D892="","",$D892),$I892)))</f>
        <v/>
      </c>
      <c r="J893" s="22">
        <f>IF(OR($G893&lt;&gt;"Yes",$I893="",$D893=""),"",IF($D893-$I893&gt;0,$D893-$I893,""))</f>
        <v/>
      </c>
      <c r="K893" s="21">
        <f>IF($J893="","",$H893/$J893*100)</f>
        <v/>
      </c>
      <c r="L893" s="21">
        <f>IF($J893="","",$J893/$H893)</f>
        <v/>
      </c>
      <c r="M893" s="21">
        <f>IF($B893="","",IFERROR(SUMIFS($H$4:$H$1003,$B$4:$B$1003,$B893,$J$4:$J$1003,"&gt;0")/SUMIFS($J$4:$J$1003,$B$4:$B$1003,$B893)*100,""))</f>
        <v/>
      </c>
      <c r="N893" s="23">
        <f>IF(OR($K893="",$M893=""),"",$K893/$M893-1)</f>
        <v/>
      </c>
      <c r="O893" s="24">
        <f>IF($N893="","",IF($N893&gt;0.3,"Very high",IF($N893&gt;0.2,"High","")))</f>
        <v/>
      </c>
    </row>
    <row r="894">
      <c r="A894" s="16" t="n"/>
      <c r="B894" s="17" t="n"/>
      <c r="C894" s="17" t="n"/>
      <c r="D894" s="18" t="n"/>
      <c r="E894" s="19" t="n"/>
      <c r="F894" s="20" t="n"/>
      <c r="G894" s="17" t="n"/>
      <c r="H894" s="21">
        <f>IF(OR($B894="",$E894=""),"",IF($B894&lt;&gt;$B893,$E894,IF($G893="Yes",$E894,N($H893)+$E894)))</f>
        <v/>
      </c>
      <c r="I894" s="22">
        <f>IF($B894="","",IF($B894&lt;&gt;$B893,"",IF($G893="Yes",IF($D893="","",$D893),$I893)))</f>
        <v/>
      </c>
      <c r="J894" s="22">
        <f>IF(OR($G894&lt;&gt;"Yes",$I894="",$D894=""),"",IF($D894-$I894&gt;0,$D894-$I894,""))</f>
        <v/>
      </c>
      <c r="K894" s="21">
        <f>IF($J894="","",$H894/$J894*100)</f>
        <v/>
      </c>
      <c r="L894" s="21">
        <f>IF($J894="","",$J894/$H894)</f>
        <v/>
      </c>
      <c r="M894" s="21">
        <f>IF($B894="","",IFERROR(SUMIFS($H$4:$H$1003,$B$4:$B$1003,$B894,$J$4:$J$1003,"&gt;0")/SUMIFS($J$4:$J$1003,$B$4:$B$1003,$B894)*100,""))</f>
        <v/>
      </c>
      <c r="N894" s="23">
        <f>IF(OR($K894="",$M894=""),"",$K894/$M894-1)</f>
        <v/>
      </c>
      <c r="O894" s="24">
        <f>IF($N894="","",IF($N894&gt;0.3,"Very high",IF($N894&gt;0.2,"High","")))</f>
        <v/>
      </c>
    </row>
    <row r="895">
      <c r="A895" s="16" t="n"/>
      <c r="B895" s="17" t="n"/>
      <c r="C895" s="17" t="n"/>
      <c r="D895" s="18" t="n"/>
      <c r="E895" s="19" t="n"/>
      <c r="F895" s="20" t="n"/>
      <c r="G895" s="17" t="n"/>
      <c r="H895" s="21">
        <f>IF(OR($B895="",$E895=""),"",IF($B895&lt;&gt;$B894,$E895,IF($G894="Yes",$E895,N($H894)+$E895)))</f>
        <v/>
      </c>
      <c r="I895" s="22">
        <f>IF($B895="","",IF($B895&lt;&gt;$B894,"",IF($G894="Yes",IF($D894="","",$D894),$I894)))</f>
        <v/>
      </c>
      <c r="J895" s="22">
        <f>IF(OR($G895&lt;&gt;"Yes",$I895="",$D895=""),"",IF($D895-$I895&gt;0,$D895-$I895,""))</f>
        <v/>
      </c>
      <c r="K895" s="21">
        <f>IF($J895="","",$H895/$J895*100)</f>
        <v/>
      </c>
      <c r="L895" s="21">
        <f>IF($J895="","",$J895/$H895)</f>
        <v/>
      </c>
      <c r="M895" s="21">
        <f>IF($B895="","",IFERROR(SUMIFS($H$4:$H$1003,$B$4:$B$1003,$B895,$J$4:$J$1003,"&gt;0")/SUMIFS($J$4:$J$1003,$B$4:$B$1003,$B895)*100,""))</f>
        <v/>
      </c>
      <c r="N895" s="23">
        <f>IF(OR($K895="",$M895=""),"",$K895/$M895-1)</f>
        <v/>
      </c>
      <c r="O895" s="24">
        <f>IF($N895="","",IF($N895&gt;0.3,"Very high",IF($N895&gt;0.2,"High","")))</f>
        <v/>
      </c>
    </row>
    <row r="896">
      <c r="A896" s="16" t="n"/>
      <c r="B896" s="17" t="n"/>
      <c r="C896" s="17" t="n"/>
      <c r="D896" s="18" t="n"/>
      <c r="E896" s="19" t="n"/>
      <c r="F896" s="20" t="n"/>
      <c r="G896" s="17" t="n"/>
      <c r="H896" s="21">
        <f>IF(OR($B896="",$E896=""),"",IF($B896&lt;&gt;$B895,$E896,IF($G895="Yes",$E896,N($H895)+$E896)))</f>
        <v/>
      </c>
      <c r="I896" s="22">
        <f>IF($B896="","",IF($B896&lt;&gt;$B895,"",IF($G895="Yes",IF($D895="","",$D895),$I895)))</f>
        <v/>
      </c>
      <c r="J896" s="22">
        <f>IF(OR($G896&lt;&gt;"Yes",$I896="",$D896=""),"",IF($D896-$I896&gt;0,$D896-$I896,""))</f>
        <v/>
      </c>
      <c r="K896" s="21">
        <f>IF($J896="","",$H896/$J896*100)</f>
        <v/>
      </c>
      <c r="L896" s="21">
        <f>IF($J896="","",$J896/$H896)</f>
        <v/>
      </c>
      <c r="M896" s="21">
        <f>IF($B896="","",IFERROR(SUMIFS($H$4:$H$1003,$B$4:$B$1003,$B896,$J$4:$J$1003,"&gt;0")/SUMIFS($J$4:$J$1003,$B$4:$B$1003,$B896)*100,""))</f>
        <v/>
      </c>
      <c r="N896" s="23">
        <f>IF(OR($K896="",$M896=""),"",$K896/$M896-1)</f>
        <v/>
      </c>
      <c r="O896" s="24">
        <f>IF($N896="","",IF($N896&gt;0.3,"Very high",IF($N896&gt;0.2,"High","")))</f>
        <v/>
      </c>
    </row>
    <row r="897">
      <c r="A897" s="16" t="n"/>
      <c r="B897" s="17" t="n"/>
      <c r="C897" s="17" t="n"/>
      <c r="D897" s="18" t="n"/>
      <c r="E897" s="19" t="n"/>
      <c r="F897" s="20" t="n"/>
      <c r="G897" s="17" t="n"/>
      <c r="H897" s="21">
        <f>IF(OR($B897="",$E897=""),"",IF($B897&lt;&gt;$B896,$E897,IF($G896="Yes",$E897,N($H896)+$E897)))</f>
        <v/>
      </c>
      <c r="I897" s="22">
        <f>IF($B897="","",IF($B897&lt;&gt;$B896,"",IF($G896="Yes",IF($D896="","",$D896),$I896)))</f>
        <v/>
      </c>
      <c r="J897" s="22">
        <f>IF(OR($G897&lt;&gt;"Yes",$I897="",$D897=""),"",IF($D897-$I897&gt;0,$D897-$I897,""))</f>
        <v/>
      </c>
      <c r="K897" s="21">
        <f>IF($J897="","",$H897/$J897*100)</f>
        <v/>
      </c>
      <c r="L897" s="21">
        <f>IF($J897="","",$J897/$H897)</f>
        <v/>
      </c>
      <c r="M897" s="21">
        <f>IF($B897="","",IFERROR(SUMIFS($H$4:$H$1003,$B$4:$B$1003,$B897,$J$4:$J$1003,"&gt;0")/SUMIFS($J$4:$J$1003,$B$4:$B$1003,$B897)*100,""))</f>
        <v/>
      </c>
      <c r="N897" s="23">
        <f>IF(OR($K897="",$M897=""),"",$K897/$M897-1)</f>
        <v/>
      </c>
      <c r="O897" s="24">
        <f>IF($N897="","",IF($N897&gt;0.3,"Very high",IF($N897&gt;0.2,"High","")))</f>
        <v/>
      </c>
    </row>
    <row r="898">
      <c r="A898" s="16" t="n"/>
      <c r="B898" s="17" t="n"/>
      <c r="C898" s="17" t="n"/>
      <c r="D898" s="18" t="n"/>
      <c r="E898" s="19" t="n"/>
      <c r="F898" s="20" t="n"/>
      <c r="G898" s="17" t="n"/>
      <c r="H898" s="21">
        <f>IF(OR($B898="",$E898=""),"",IF($B898&lt;&gt;$B897,$E898,IF($G897="Yes",$E898,N($H897)+$E898)))</f>
        <v/>
      </c>
      <c r="I898" s="22">
        <f>IF($B898="","",IF($B898&lt;&gt;$B897,"",IF($G897="Yes",IF($D897="","",$D897),$I897)))</f>
        <v/>
      </c>
      <c r="J898" s="22">
        <f>IF(OR($G898&lt;&gt;"Yes",$I898="",$D898=""),"",IF($D898-$I898&gt;0,$D898-$I898,""))</f>
        <v/>
      </c>
      <c r="K898" s="21">
        <f>IF($J898="","",$H898/$J898*100)</f>
        <v/>
      </c>
      <c r="L898" s="21">
        <f>IF($J898="","",$J898/$H898)</f>
        <v/>
      </c>
      <c r="M898" s="21">
        <f>IF($B898="","",IFERROR(SUMIFS($H$4:$H$1003,$B$4:$B$1003,$B898,$J$4:$J$1003,"&gt;0")/SUMIFS($J$4:$J$1003,$B$4:$B$1003,$B898)*100,""))</f>
        <v/>
      </c>
      <c r="N898" s="23">
        <f>IF(OR($K898="",$M898=""),"",$K898/$M898-1)</f>
        <v/>
      </c>
      <c r="O898" s="24">
        <f>IF($N898="","",IF($N898&gt;0.3,"Very high",IF($N898&gt;0.2,"High","")))</f>
        <v/>
      </c>
    </row>
    <row r="899">
      <c r="A899" s="16" t="n"/>
      <c r="B899" s="17" t="n"/>
      <c r="C899" s="17" t="n"/>
      <c r="D899" s="18" t="n"/>
      <c r="E899" s="19" t="n"/>
      <c r="F899" s="20" t="n"/>
      <c r="G899" s="17" t="n"/>
      <c r="H899" s="21">
        <f>IF(OR($B899="",$E899=""),"",IF($B899&lt;&gt;$B898,$E899,IF($G898="Yes",$E899,N($H898)+$E899)))</f>
        <v/>
      </c>
      <c r="I899" s="22">
        <f>IF($B899="","",IF($B899&lt;&gt;$B898,"",IF($G898="Yes",IF($D898="","",$D898),$I898)))</f>
        <v/>
      </c>
      <c r="J899" s="22">
        <f>IF(OR($G899&lt;&gt;"Yes",$I899="",$D899=""),"",IF($D899-$I899&gt;0,$D899-$I899,""))</f>
        <v/>
      </c>
      <c r="K899" s="21">
        <f>IF($J899="","",$H899/$J899*100)</f>
        <v/>
      </c>
      <c r="L899" s="21">
        <f>IF($J899="","",$J899/$H899)</f>
        <v/>
      </c>
      <c r="M899" s="21">
        <f>IF($B899="","",IFERROR(SUMIFS($H$4:$H$1003,$B$4:$B$1003,$B899,$J$4:$J$1003,"&gt;0")/SUMIFS($J$4:$J$1003,$B$4:$B$1003,$B899)*100,""))</f>
        <v/>
      </c>
      <c r="N899" s="23">
        <f>IF(OR($K899="",$M899=""),"",$K899/$M899-1)</f>
        <v/>
      </c>
      <c r="O899" s="24">
        <f>IF($N899="","",IF($N899&gt;0.3,"Very high",IF($N899&gt;0.2,"High","")))</f>
        <v/>
      </c>
    </row>
    <row r="900">
      <c r="A900" s="16" t="n"/>
      <c r="B900" s="17" t="n"/>
      <c r="C900" s="17" t="n"/>
      <c r="D900" s="18" t="n"/>
      <c r="E900" s="19" t="n"/>
      <c r="F900" s="20" t="n"/>
      <c r="G900" s="17" t="n"/>
      <c r="H900" s="21">
        <f>IF(OR($B900="",$E900=""),"",IF($B900&lt;&gt;$B899,$E900,IF($G899="Yes",$E900,N($H899)+$E900)))</f>
        <v/>
      </c>
      <c r="I900" s="22">
        <f>IF($B900="","",IF($B900&lt;&gt;$B899,"",IF($G899="Yes",IF($D899="","",$D899),$I899)))</f>
        <v/>
      </c>
      <c r="J900" s="22">
        <f>IF(OR($G900&lt;&gt;"Yes",$I900="",$D900=""),"",IF($D900-$I900&gt;0,$D900-$I900,""))</f>
        <v/>
      </c>
      <c r="K900" s="21">
        <f>IF($J900="","",$H900/$J900*100)</f>
        <v/>
      </c>
      <c r="L900" s="21">
        <f>IF($J900="","",$J900/$H900)</f>
        <v/>
      </c>
      <c r="M900" s="21">
        <f>IF($B900="","",IFERROR(SUMIFS($H$4:$H$1003,$B$4:$B$1003,$B900,$J$4:$J$1003,"&gt;0")/SUMIFS($J$4:$J$1003,$B$4:$B$1003,$B900)*100,""))</f>
        <v/>
      </c>
      <c r="N900" s="23">
        <f>IF(OR($K900="",$M900=""),"",$K900/$M900-1)</f>
        <v/>
      </c>
      <c r="O900" s="24">
        <f>IF($N900="","",IF($N900&gt;0.3,"Very high",IF($N900&gt;0.2,"High","")))</f>
        <v/>
      </c>
    </row>
    <row r="901">
      <c r="A901" s="16" t="n"/>
      <c r="B901" s="17" t="n"/>
      <c r="C901" s="17" t="n"/>
      <c r="D901" s="18" t="n"/>
      <c r="E901" s="19" t="n"/>
      <c r="F901" s="20" t="n"/>
      <c r="G901" s="17" t="n"/>
      <c r="H901" s="21">
        <f>IF(OR($B901="",$E901=""),"",IF($B901&lt;&gt;$B900,$E901,IF($G900="Yes",$E901,N($H900)+$E901)))</f>
        <v/>
      </c>
      <c r="I901" s="22">
        <f>IF($B901="","",IF($B901&lt;&gt;$B900,"",IF($G900="Yes",IF($D900="","",$D900),$I900)))</f>
        <v/>
      </c>
      <c r="J901" s="22">
        <f>IF(OR($G901&lt;&gt;"Yes",$I901="",$D901=""),"",IF($D901-$I901&gt;0,$D901-$I901,""))</f>
        <v/>
      </c>
      <c r="K901" s="21">
        <f>IF($J901="","",$H901/$J901*100)</f>
        <v/>
      </c>
      <c r="L901" s="21">
        <f>IF($J901="","",$J901/$H901)</f>
        <v/>
      </c>
      <c r="M901" s="21">
        <f>IF($B901="","",IFERROR(SUMIFS($H$4:$H$1003,$B$4:$B$1003,$B901,$J$4:$J$1003,"&gt;0")/SUMIFS($J$4:$J$1003,$B$4:$B$1003,$B901)*100,""))</f>
        <v/>
      </c>
      <c r="N901" s="23">
        <f>IF(OR($K901="",$M901=""),"",$K901/$M901-1)</f>
        <v/>
      </c>
      <c r="O901" s="24">
        <f>IF($N901="","",IF($N901&gt;0.3,"Very high",IF($N901&gt;0.2,"High","")))</f>
        <v/>
      </c>
    </row>
    <row r="902">
      <c r="A902" s="16" t="n"/>
      <c r="B902" s="17" t="n"/>
      <c r="C902" s="17" t="n"/>
      <c r="D902" s="18" t="n"/>
      <c r="E902" s="19" t="n"/>
      <c r="F902" s="20" t="n"/>
      <c r="G902" s="17" t="n"/>
      <c r="H902" s="21">
        <f>IF(OR($B902="",$E902=""),"",IF($B902&lt;&gt;$B901,$E902,IF($G901="Yes",$E902,N($H901)+$E902)))</f>
        <v/>
      </c>
      <c r="I902" s="22">
        <f>IF($B902="","",IF($B902&lt;&gt;$B901,"",IF($G901="Yes",IF($D901="","",$D901),$I901)))</f>
        <v/>
      </c>
      <c r="J902" s="22">
        <f>IF(OR($G902&lt;&gt;"Yes",$I902="",$D902=""),"",IF($D902-$I902&gt;0,$D902-$I902,""))</f>
        <v/>
      </c>
      <c r="K902" s="21">
        <f>IF($J902="","",$H902/$J902*100)</f>
        <v/>
      </c>
      <c r="L902" s="21">
        <f>IF($J902="","",$J902/$H902)</f>
        <v/>
      </c>
      <c r="M902" s="21">
        <f>IF($B902="","",IFERROR(SUMIFS($H$4:$H$1003,$B$4:$B$1003,$B902,$J$4:$J$1003,"&gt;0")/SUMIFS($J$4:$J$1003,$B$4:$B$1003,$B902)*100,""))</f>
        <v/>
      </c>
      <c r="N902" s="23">
        <f>IF(OR($K902="",$M902=""),"",$K902/$M902-1)</f>
        <v/>
      </c>
      <c r="O902" s="24">
        <f>IF($N902="","",IF($N902&gt;0.3,"Very high",IF($N902&gt;0.2,"High","")))</f>
        <v/>
      </c>
    </row>
    <row r="903">
      <c r="A903" s="16" t="n"/>
      <c r="B903" s="17" t="n"/>
      <c r="C903" s="17" t="n"/>
      <c r="D903" s="18" t="n"/>
      <c r="E903" s="19" t="n"/>
      <c r="F903" s="20" t="n"/>
      <c r="G903" s="17" t="n"/>
      <c r="H903" s="21">
        <f>IF(OR($B903="",$E903=""),"",IF($B903&lt;&gt;$B902,$E903,IF($G902="Yes",$E903,N($H902)+$E903)))</f>
        <v/>
      </c>
      <c r="I903" s="22">
        <f>IF($B903="","",IF($B903&lt;&gt;$B902,"",IF($G902="Yes",IF($D902="","",$D902),$I902)))</f>
        <v/>
      </c>
      <c r="J903" s="22">
        <f>IF(OR($G903&lt;&gt;"Yes",$I903="",$D903=""),"",IF($D903-$I903&gt;0,$D903-$I903,""))</f>
        <v/>
      </c>
      <c r="K903" s="21">
        <f>IF($J903="","",$H903/$J903*100)</f>
        <v/>
      </c>
      <c r="L903" s="21">
        <f>IF($J903="","",$J903/$H903)</f>
        <v/>
      </c>
      <c r="M903" s="21">
        <f>IF($B903="","",IFERROR(SUMIFS($H$4:$H$1003,$B$4:$B$1003,$B903,$J$4:$J$1003,"&gt;0")/SUMIFS($J$4:$J$1003,$B$4:$B$1003,$B903)*100,""))</f>
        <v/>
      </c>
      <c r="N903" s="23">
        <f>IF(OR($K903="",$M903=""),"",$K903/$M903-1)</f>
        <v/>
      </c>
      <c r="O903" s="24">
        <f>IF($N903="","",IF($N903&gt;0.3,"Very high",IF($N903&gt;0.2,"High","")))</f>
        <v/>
      </c>
    </row>
    <row r="904">
      <c r="A904" s="16" t="n"/>
      <c r="B904" s="17" t="n"/>
      <c r="C904" s="17" t="n"/>
      <c r="D904" s="18" t="n"/>
      <c r="E904" s="19" t="n"/>
      <c r="F904" s="20" t="n"/>
      <c r="G904" s="17" t="n"/>
      <c r="H904" s="21">
        <f>IF(OR($B904="",$E904=""),"",IF($B904&lt;&gt;$B903,$E904,IF($G903="Yes",$E904,N($H903)+$E904)))</f>
        <v/>
      </c>
      <c r="I904" s="22">
        <f>IF($B904="","",IF($B904&lt;&gt;$B903,"",IF($G903="Yes",IF($D903="","",$D903),$I903)))</f>
        <v/>
      </c>
      <c r="J904" s="22">
        <f>IF(OR($G904&lt;&gt;"Yes",$I904="",$D904=""),"",IF($D904-$I904&gt;0,$D904-$I904,""))</f>
        <v/>
      </c>
      <c r="K904" s="21">
        <f>IF($J904="","",$H904/$J904*100)</f>
        <v/>
      </c>
      <c r="L904" s="21">
        <f>IF($J904="","",$J904/$H904)</f>
        <v/>
      </c>
      <c r="M904" s="21">
        <f>IF($B904="","",IFERROR(SUMIFS($H$4:$H$1003,$B$4:$B$1003,$B904,$J$4:$J$1003,"&gt;0")/SUMIFS($J$4:$J$1003,$B$4:$B$1003,$B904)*100,""))</f>
        <v/>
      </c>
      <c r="N904" s="23">
        <f>IF(OR($K904="",$M904=""),"",$K904/$M904-1)</f>
        <v/>
      </c>
      <c r="O904" s="24">
        <f>IF($N904="","",IF($N904&gt;0.3,"Very high",IF($N904&gt;0.2,"High","")))</f>
        <v/>
      </c>
    </row>
    <row r="905">
      <c r="A905" s="16" t="n"/>
      <c r="B905" s="17" t="n"/>
      <c r="C905" s="17" t="n"/>
      <c r="D905" s="18" t="n"/>
      <c r="E905" s="19" t="n"/>
      <c r="F905" s="20" t="n"/>
      <c r="G905" s="17" t="n"/>
      <c r="H905" s="21">
        <f>IF(OR($B905="",$E905=""),"",IF($B905&lt;&gt;$B904,$E905,IF($G904="Yes",$E905,N($H904)+$E905)))</f>
        <v/>
      </c>
      <c r="I905" s="22">
        <f>IF($B905="","",IF($B905&lt;&gt;$B904,"",IF($G904="Yes",IF($D904="","",$D904),$I904)))</f>
        <v/>
      </c>
      <c r="J905" s="22">
        <f>IF(OR($G905&lt;&gt;"Yes",$I905="",$D905=""),"",IF($D905-$I905&gt;0,$D905-$I905,""))</f>
        <v/>
      </c>
      <c r="K905" s="21">
        <f>IF($J905="","",$H905/$J905*100)</f>
        <v/>
      </c>
      <c r="L905" s="21">
        <f>IF($J905="","",$J905/$H905)</f>
        <v/>
      </c>
      <c r="M905" s="21">
        <f>IF($B905="","",IFERROR(SUMIFS($H$4:$H$1003,$B$4:$B$1003,$B905,$J$4:$J$1003,"&gt;0")/SUMIFS($J$4:$J$1003,$B$4:$B$1003,$B905)*100,""))</f>
        <v/>
      </c>
      <c r="N905" s="23">
        <f>IF(OR($K905="",$M905=""),"",$K905/$M905-1)</f>
        <v/>
      </c>
      <c r="O905" s="24">
        <f>IF($N905="","",IF($N905&gt;0.3,"Very high",IF($N905&gt;0.2,"High","")))</f>
        <v/>
      </c>
    </row>
    <row r="906">
      <c r="A906" s="16" t="n"/>
      <c r="B906" s="17" t="n"/>
      <c r="C906" s="17" t="n"/>
      <c r="D906" s="18" t="n"/>
      <c r="E906" s="19" t="n"/>
      <c r="F906" s="20" t="n"/>
      <c r="G906" s="17" t="n"/>
      <c r="H906" s="21">
        <f>IF(OR($B906="",$E906=""),"",IF($B906&lt;&gt;$B905,$E906,IF($G905="Yes",$E906,N($H905)+$E906)))</f>
        <v/>
      </c>
      <c r="I906" s="22">
        <f>IF($B906="","",IF($B906&lt;&gt;$B905,"",IF($G905="Yes",IF($D905="","",$D905),$I905)))</f>
        <v/>
      </c>
      <c r="J906" s="22">
        <f>IF(OR($G906&lt;&gt;"Yes",$I906="",$D906=""),"",IF($D906-$I906&gt;0,$D906-$I906,""))</f>
        <v/>
      </c>
      <c r="K906" s="21">
        <f>IF($J906="","",$H906/$J906*100)</f>
        <v/>
      </c>
      <c r="L906" s="21">
        <f>IF($J906="","",$J906/$H906)</f>
        <v/>
      </c>
      <c r="M906" s="21">
        <f>IF($B906="","",IFERROR(SUMIFS($H$4:$H$1003,$B$4:$B$1003,$B906,$J$4:$J$1003,"&gt;0")/SUMIFS($J$4:$J$1003,$B$4:$B$1003,$B906)*100,""))</f>
        <v/>
      </c>
      <c r="N906" s="23">
        <f>IF(OR($K906="",$M906=""),"",$K906/$M906-1)</f>
        <v/>
      </c>
      <c r="O906" s="24">
        <f>IF($N906="","",IF($N906&gt;0.3,"Very high",IF($N906&gt;0.2,"High","")))</f>
        <v/>
      </c>
    </row>
    <row r="907">
      <c r="A907" s="16" t="n"/>
      <c r="B907" s="17" t="n"/>
      <c r="C907" s="17" t="n"/>
      <c r="D907" s="18" t="n"/>
      <c r="E907" s="19" t="n"/>
      <c r="F907" s="20" t="n"/>
      <c r="G907" s="17" t="n"/>
      <c r="H907" s="21">
        <f>IF(OR($B907="",$E907=""),"",IF($B907&lt;&gt;$B906,$E907,IF($G906="Yes",$E907,N($H906)+$E907)))</f>
        <v/>
      </c>
      <c r="I907" s="22">
        <f>IF($B907="","",IF($B907&lt;&gt;$B906,"",IF($G906="Yes",IF($D906="","",$D906),$I906)))</f>
        <v/>
      </c>
      <c r="J907" s="22">
        <f>IF(OR($G907&lt;&gt;"Yes",$I907="",$D907=""),"",IF($D907-$I907&gt;0,$D907-$I907,""))</f>
        <v/>
      </c>
      <c r="K907" s="21">
        <f>IF($J907="","",$H907/$J907*100)</f>
        <v/>
      </c>
      <c r="L907" s="21">
        <f>IF($J907="","",$J907/$H907)</f>
        <v/>
      </c>
      <c r="M907" s="21">
        <f>IF($B907="","",IFERROR(SUMIFS($H$4:$H$1003,$B$4:$B$1003,$B907,$J$4:$J$1003,"&gt;0")/SUMIFS($J$4:$J$1003,$B$4:$B$1003,$B907)*100,""))</f>
        <v/>
      </c>
      <c r="N907" s="23">
        <f>IF(OR($K907="",$M907=""),"",$K907/$M907-1)</f>
        <v/>
      </c>
      <c r="O907" s="24">
        <f>IF($N907="","",IF($N907&gt;0.3,"Very high",IF($N907&gt;0.2,"High","")))</f>
        <v/>
      </c>
    </row>
    <row r="908">
      <c r="A908" s="16" t="n"/>
      <c r="B908" s="17" t="n"/>
      <c r="C908" s="17" t="n"/>
      <c r="D908" s="18" t="n"/>
      <c r="E908" s="19" t="n"/>
      <c r="F908" s="20" t="n"/>
      <c r="G908" s="17" t="n"/>
      <c r="H908" s="21">
        <f>IF(OR($B908="",$E908=""),"",IF($B908&lt;&gt;$B907,$E908,IF($G907="Yes",$E908,N($H907)+$E908)))</f>
        <v/>
      </c>
      <c r="I908" s="22">
        <f>IF($B908="","",IF($B908&lt;&gt;$B907,"",IF($G907="Yes",IF($D907="","",$D907),$I907)))</f>
        <v/>
      </c>
      <c r="J908" s="22">
        <f>IF(OR($G908&lt;&gt;"Yes",$I908="",$D908=""),"",IF($D908-$I908&gt;0,$D908-$I908,""))</f>
        <v/>
      </c>
      <c r="K908" s="21">
        <f>IF($J908="","",$H908/$J908*100)</f>
        <v/>
      </c>
      <c r="L908" s="21">
        <f>IF($J908="","",$J908/$H908)</f>
        <v/>
      </c>
      <c r="M908" s="21">
        <f>IF($B908="","",IFERROR(SUMIFS($H$4:$H$1003,$B$4:$B$1003,$B908,$J$4:$J$1003,"&gt;0")/SUMIFS($J$4:$J$1003,$B$4:$B$1003,$B908)*100,""))</f>
        <v/>
      </c>
      <c r="N908" s="23">
        <f>IF(OR($K908="",$M908=""),"",$K908/$M908-1)</f>
        <v/>
      </c>
      <c r="O908" s="24">
        <f>IF($N908="","",IF($N908&gt;0.3,"Very high",IF($N908&gt;0.2,"High","")))</f>
        <v/>
      </c>
    </row>
    <row r="909">
      <c r="A909" s="16" t="n"/>
      <c r="B909" s="17" t="n"/>
      <c r="C909" s="17" t="n"/>
      <c r="D909" s="18" t="n"/>
      <c r="E909" s="19" t="n"/>
      <c r="F909" s="20" t="n"/>
      <c r="G909" s="17" t="n"/>
      <c r="H909" s="21">
        <f>IF(OR($B909="",$E909=""),"",IF($B909&lt;&gt;$B908,$E909,IF($G908="Yes",$E909,N($H908)+$E909)))</f>
        <v/>
      </c>
      <c r="I909" s="22">
        <f>IF($B909="","",IF($B909&lt;&gt;$B908,"",IF($G908="Yes",IF($D908="","",$D908),$I908)))</f>
        <v/>
      </c>
      <c r="J909" s="22">
        <f>IF(OR($G909&lt;&gt;"Yes",$I909="",$D909=""),"",IF($D909-$I909&gt;0,$D909-$I909,""))</f>
        <v/>
      </c>
      <c r="K909" s="21">
        <f>IF($J909="","",$H909/$J909*100)</f>
        <v/>
      </c>
      <c r="L909" s="21">
        <f>IF($J909="","",$J909/$H909)</f>
        <v/>
      </c>
      <c r="M909" s="21">
        <f>IF($B909="","",IFERROR(SUMIFS($H$4:$H$1003,$B$4:$B$1003,$B909,$J$4:$J$1003,"&gt;0")/SUMIFS($J$4:$J$1003,$B$4:$B$1003,$B909)*100,""))</f>
        <v/>
      </c>
      <c r="N909" s="23">
        <f>IF(OR($K909="",$M909=""),"",$K909/$M909-1)</f>
        <v/>
      </c>
      <c r="O909" s="24">
        <f>IF($N909="","",IF($N909&gt;0.3,"Very high",IF($N909&gt;0.2,"High","")))</f>
        <v/>
      </c>
    </row>
    <row r="910">
      <c r="A910" s="16" t="n"/>
      <c r="B910" s="17" t="n"/>
      <c r="C910" s="17" t="n"/>
      <c r="D910" s="18" t="n"/>
      <c r="E910" s="19" t="n"/>
      <c r="F910" s="20" t="n"/>
      <c r="G910" s="17" t="n"/>
      <c r="H910" s="21">
        <f>IF(OR($B910="",$E910=""),"",IF($B910&lt;&gt;$B909,$E910,IF($G909="Yes",$E910,N($H909)+$E910)))</f>
        <v/>
      </c>
      <c r="I910" s="22">
        <f>IF($B910="","",IF($B910&lt;&gt;$B909,"",IF($G909="Yes",IF($D909="","",$D909),$I909)))</f>
        <v/>
      </c>
      <c r="J910" s="22">
        <f>IF(OR($G910&lt;&gt;"Yes",$I910="",$D910=""),"",IF($D910-$I910&gt;0,$D910-$I910,""))</f>
        <v/>
      </c>
      <c r="K910" s="21">
        <f>IF($J910="","",$H910/$J910*100)</f>
        <v/>
      </c>
      <c r="L910" s="21">
        <f>IF($J910="","",$J910/$H910)</f>
        <v/>
      </c>
      <c r="M910" s="21">
        <f>IF($B910="","",IFERROR(SUMIFS($H$4:$H$1003,$B$4:$B$1003,$B910,$J$4:$J$1003,"&gt;0")/SUMIFS($J$4:$J$1003,$B$4:$B$1003,$B910)*100,""))</f>
        <v/>
      </c>
      <c r="N910" s="23">
        <f>IF(OR($K910="",$M910=""),"",$K910/$M910-1)</f>
        <v/>
      </c>
      <c r="O910" s="24">
        <f>IF($N910="","",IF($N910&gt;0.3,"Very high",IF($N910&gt;0.2,"High","")))</f>
        <v/>
      </c>
    </row>
    <row r="911">
      <c r="A911" s="16" t="n"/>
      <c r="B911" s="17" t="n"/>
      <c r="C911" s="17" t="n"/>
      <c r="D911" s="18" t="n"/>
      <c r="E911" s="19" t="n"/>
      <c r="F911" s="20" t="n"/>
      <c r="G911" s="17" t="n"/>
      <c r="H911" s="21">
        <f>IF(OR($B911="",$E911=""),"",IF($B911&lt;&gt;$B910,$E911,IF($G910="Yes",$E911,N($H910)+$E911)))</f>
        <v/>
      </c>
      <c r="I911" s="22">
        <f>IF($B911="","",IF($B911&lt;&gt;$B910,"",IF($G910="Yes",IF($D910="","",$D910),$I910)))</f>
        <v/>
      </c>
      <c r="J911" s="22">
        <f>IF(OR($G911&lt;&gt;"Yes",$I911="",$D911=""),"",IF($D911-$I911&gt;0,$D911-$I911,""))</f>
        <v/>
      </c>
      <c r="K911" s="21">
        <f>IF($J911="","",$H911/$J911*100)</f>
        <v/>
      </c>
      <c r="L911" s="21">
        <f>IF($J911="","",$J911/$H911)</f>
        <v/>
      </c>
      <c r="M911" s="21">
        <f>IF($B911="","",IFERROR(SUMIFS($H$4:$H$1003,$B$4:$B$1003,$B911,$J$4:$J$1003,"&gt;0")/SUMIFS($J$4:$J$1003,$B$4:$B$1003,$B911)*100,""))</f>
        <v/>
      </c>
      <c r="N911" s="23">
        <f>IF(OR($K911="",$M911=""),"",$K911/$M911-1)</f>
        <v/>
      </c>
      <c r="O911" s="24">
        <f>IF($N911="","",IF($N911&gt;0.3,"Very high",IF($N911&gt;0.2,"High","")))</f>
        <v/>
      </c>
    </row>
    <row r="912">
      <c r="A912" s="16" t="n"/>
      <c r="B912" s="17" t="n"/>
      <c r="C912" s="17" t="n"/>
      <c r="D912" s="18" t="n"/>
      <c r="E912" s="19" t="n"/>
      <c r="F912" s="20" t="n"/>
      <c r="G912" s="17" t="n"/>
      <c r="H912" s="21">
        <f>IF(OR($B912="",$E912=""),"",IF($B912&lt;&gt;$B911,$E912,IF($G911="Yes",$E912,N($H911)+$E912)))</f>
        <v/>
      </c>
      <c r="I912" s="22">
        <f>IF($B912="","",IF($B912&lt;&gt;$B911,"",IF($G911="Yes",IF($D911="","",$D911),$I911)))</f>
        <v/>
      </c>
      <c r="J912" s="22">
        <f>IF(OR($G912&lt;&gt;"Yes",$I912="",$D912=""),"",IF($D912-$I912&gt;0,$D912-$I912,""))</f>
        <v/>
      </c>
      <c r="K912" s="21">
        <f>IF($J912="","",$H912/$J912*100)</f>
        <v/>
      </c>
      <c r="L912" s="21">
        <f>IF($J912="","",$J912/$H912)</f>
        <v/>
      </c>
      <c r="M912" s="21">
        <f>IF($B912="","",IFERROR(SUMIFS($H$4:$H$1003,$B$4:$B$1003,$B912,$J$4:$J$1003,"&gt;0")/SUMIFS($J$4:$J$1003,$B$4:$B$1003,$B912)*100,""))</f>
        <v/>
      </c>
      <c r="N912" s="23">
        <f>IF(OR($K912="",$M912=""),"",$K912/$M912-1)</f>
        <v/>
      </c>
      <c r="O912" s="24">
        <f>IF($N912="","",IF($N912&gt;0.3,"Very high",IF($N912&gt;0.2,"High","")))</f>
        <v/>
      </c>
    </row>
    <row r="913">
      <c r="A913" s="16" t="n"/>
      <c r="B913" s="17" t="n"/>
      <c r="C913" s="17" t="n"/>
      <c r="D913" s="18" t="n"/>
      <c r="E913" s="19" t="n"/>
      <c r="F913" s="20" t="n"/>
      <c r="G913" s="17" t="n"/>
      <c r="H913" s="21">
        <f>IF(OR($B913="",$E913=""),"",IF($B913&lt;&gt;$B912,$E913,IF($G912="Yes",$E913,N($H912)+$E913)))</f>
        <v/>
      </c>
      <c r="I913" s="22">
        <f>IF($B913="","",IF($B913&lt;&gt;$B912,"",IF($G912="Yes",IF($D912="","",$D912),$I912)))</f>
        <v/>
      </c>
      <c r="J913" s="22">
        <f>IF(OR($G913&lt;&gt;"Yes",$I913="",$D913=""),"",IF($D913-$I913&gt;0,$D913-$I913,""))</f>
        <v/>
      </c>
      <c r="K913" s="21">
        <f>IF($J913="","",$H913/$J913*100)</f>
        <v/>
      </c>
      <c r="L913" s="21">
        <f>IF($J913="","",$J913/$H913)</f>
        <v/>
      </c>
      <c r="M913" s="21">
        <f>IF($B913="","",IFERROR(SUMIFS($H$4:$H$1003,$B$4:$B$1003,$B913,$J$4:$J$1003,"&gt;0")/SUMIFS($J$4:$J$1003,$B$4:$B$1003,$B913)*100,""))</f>
        <v/>
      </c>
      <c r="N913" s="23">
        <f>IF(OR($K913="",$M913=""),"",$K913/$M913-1)</f>
        <v/>
      </c>
      <c r="O913" s="24">
        <f>IF($N913="","",IF($N913&gt;0.3,"Very high",IF($N913&gt;0.2,"High","")))</f>
        <v/>
      </c>
    </row>
    <row r="914">
      <c r="A914" s="16" t="n"/>
      <c r="B914" s="17" t="n"/>
      <c r="C914" s="17" t="n"/>
      <c r="D914" s="18" t="n"/>
      <c r="E914" s="19" t="n"/>
      <c r="F914" s="20" t="n"/>
      <c r="G914" s="17" t="n"/>
      <c r="H914" s="21">
        <f>IF(OR($B914="",$E914=""),"",IF($B914&lt;&gt;$B913,$E914,IF($G913="Yes",$E914,N($H913)+$E914)))</f>
        <v/>
      </c>
      <c r="I914" s="22">
        <f>IF($B914="","",IF($B914&lt;&gt;$B913,"",IF($G913="Yes",IF($D913="","",$D913),$I913)))</f>
        <v/>
      </c>
      <c r="J914" s="22">
        <f>IF(OR($G914&lt;&gt;"Yes",$I914="",$D914=""),"",IF($D914-$I914&gt;0,$D914-$I914,""))</f>
        <v/>
      </c>
      <c r="K914" s="21">
        <f>IF($J914="","",$H914/$J914*100)</f>
        <v/>
      </c>
      <c r="L914" s="21">
        <f>IF($J914="","",$J914/$H914)</f>
        <v/>
      </c>
      <c r="M914" s="21">
        <f>IF($B914="","",IFERROR(SUMIFS($H$4:$H$1003,$B$4:$B$1003,$B914,$J$4:$J$1003,"&gt;0")/SUMIFS($J$4:$J$1003,$B$4:$B$1003,$B914)*100,""))</f>
        <v/>
      </c>
      <c r="N914" s="23">
        <f>IF(OR($K914="",$M914=""),"",$K914/$M914-1)</f>
        <v/>
      </c>
      <c r="O914" s="24">
        <f>IF($N914="","",IF($N914&gt;0.3,"Very high",IF($N914&gt;0.2,"High","")))</f>
        <v/>
      </c>
    </row>
    <row r="915">
      <c r="A915" s="16" t="n"/>
      <c r="B915" s="17" t="n"/>
      <c r="C915" s="17" t="n"/>
      <c r="D915" s="18" t="n"/>
      <c r="E915" s="19" t="n"/>
      <c r="F915" s="20" t="n"/>
      <c r="G915" s="17" t="n"/>
      <c r="H915" s="21">
        <f>IF(OR($B915="",$E915=""),"",IF($B915&lt;&gt;$B914,$E915,IF($G914="Yes",$E915,N($H914)+$E915)))</f>
        <v/>
      </c>
      <c r="I915" s="22">
        <f>IF($B915="","",IF($B915&lt;&gt;$B914,"",IF($G914="Yes",IF($D914="","",$D914),$I914)))</f>
        <v/>
      </c>
      <c r="J915" s="22">
        <f>IF(OR($G915&lt;&gt;"Yes",$I915="",$D915=""),"",IF($D915-$I915&gt;0,$D915-$I915,""))</f>
        <v/>
      </c>
      <c r="K915" s="21">
        <f>IF($J915="","",$H915/$J915*100)</f>
        <v/>
      </c>
      <c r="L915" s="21">
        <f>IF($J915="","",$J915/$H915)</f>
        <v/>
      </c>
      <c r="M915" s="21">
        <f>IF($B915="","",IFERROR(SUMIFS($H$4:$H$1003,$B$4:$B$1003,$B915,$J$4:$J$1003,"&gt;0")/SUMIFS($J$4:$J$1003,$B$4:$B$1003,$B915)*100,""))</f>
        <v/>
      </c>
      <c r="N915" s="23">
        <f>IF(OR($K915="",$M915=""),"",$K915/$M915-1)</f>
        <v/>
      </c>
      <c r="O915" s="24">
        <f>IF($N915="","",IF($N915&gt;0.3,"Very high",IF($N915&gt;0.2,"High","")))</f>
        <v/>
      </c>
    </row>
    <row r="916">
      <c r="A916" s="16" t="n"/>
      <c r="B916" s="17" t="n"/>
      <c r="C916" s="17" t="n"/>
      <c r="D916" s="18" t="n"/>
      <c r="E916" s="19" t="n"/>
      <c r="F916" s="20" t="n"/>
      <c r="G916" s="17" t="n"/>
      <c r="H916" s="21">
        <f>IF(OR($B916="",$E916=""),"",IF($B916&lt;&gt;$B915,$E916,IF($G915="Yes",$E916,N($H915)+$E916)))</f>
        <v/>
      </c>
      <c r="I916" s="22">
        <f>IF($B916="","",IF($B916&lt;&gt;$B915,"",IF($G915="Yes",IF($D915="","",$D915),$I915)))</f>
        <v/>
      </c>
      <c r="J916" s="22">
        <f>IF(OR($G916&lt;&gt;"Yes",$I916="",$D916=""),"",IF($D916-$I916&gt;0,$D916-$I916,""))</f>
        <v/>
      </c>
      <c r="K916" s="21">
        <f>IF($J916="","",$H916/$J916*100)</f>
        <v/>
      </c>
      <c r="L916" s="21">
        <f>IF($J916="","",$J916/$H916)</f>
        <v/>
      </c>
      <c r="M916" s="21">
        <f>IF($B916="","",IFERROR(SUMIFS($H$4:$H$1003,$B$4:$B$1003,$B916,$J$4:$J$1003,"&gt;0")/SUMIFS($J$4:$J$1003,$B$4:$B$1003,$B916)*100,""))</f>
        <v/>
      </c>
      <c r="N916" s="23">
        <f>IF(OR($K916="",$M916=""),"",$K916/$M916-1)</f>
        <v/>
      </c>
      <c r="O916" s="24">
        <f>IF($N916="","",IF($N916&gt;0.3,"Very high",IF($N916&gt;0.2,"High","")))</f>
        <v/>
      </c>
    </row>
    <row r="917">
      <c r="A917" s="16" t="n"/>
      <c r="B917" s="17" t="n"/>
      <c r="C917" s="17" t="n"/>
      <c r="D917" s="18" t="n"/>
      <c r="E917" s="19" t="n"/>
      <c r="F917" s="20" t="n"/>
      <c r="G917" s="17" t="n"/>
      <c r="H917" s="21">
        <f>IF(OR($B917="",$E917=""),"",IF($B917&lt;&gt;$B916,$E917,IF($G916="Yes",$E917,N($H916)+$E917)))</f>
        <v/>
      </c>
      <c r="I917" s="22">
        <f>IF($B917="","",IF($B917&lt;&gt;$B916,"",IF($G916="Yes",IF($D916="","",$D916),$I916)))</f>
        <v/>
      </c>
      <c r="J917" s="22">
        <f>IF(OR($G917&lt;&gt;"Yes",$I917="",$D917=""),"",IF($D917-$I917&gt;0,$D917-$I917,""))</f>
        <v/>
      </c>
      <c r="K917" s="21">
        <f>IF($J917="","",$H917/$J917*100)</f>
        <v/>
      </c>
      <c r="L917" s="21">
        <f>IF($J917="","",$J917/$H917)</f>
        <v/>
      </c>
      <c r="M917" s="21">
        <f>IF($B917="","",IFERROR(SUMIFS($H$4:$H$1003,$B$4:$B$1003,$B917,$J$4:$J$1003,"&gt;0")/SUMIFS($J$4:$J$1003,$B$4:$B$1003,$B917)*100,""))</f>
        <v/>
      </c>
      <c r="N917" s="23">
        <f>IF(OR($K917="",$M917=""),"",$K917/$M917-1)</f>
        <v/>
      </c>
      <c r="O917" s="24">
        <f>IF($N917="","",IF($N917&gt;0.3,"Very high",IF($N917&gt;0.2,"High","")))</f>
        <v/>
      </c>
    </row>
    <row r="918">
      <c r="A918" s="16" t="n"/>
      <c r="B918" s="17" t="n"/>
      <c r="C918" s="17" t="n"/>
      <c r="D918" s="18" t="n"/>
      <c r="E918" s="19" t="n"/>
      <c r="F918" s="20" t="n"/>
      <c r="G918" s="17" t="n"/>
      <c r="H918" s="21">
        <f>IF(OR($B918="",$E918=""),"",IF($B918&lt;&gt;$B917,$E918,IF($G917="Yes",$E918,N($H917)+$E918)))</f>
        <v/>
      </c>
      <c r="I918" s="22">
        <f>IF($B918="","",IF($B918&lt;&gt;$B917,"",IF($G917="Yes",IF($D917="","",$D917),$I917)))</f>
        <v/>
      </c>
      <c r="J918" s="22">
        <f>IF(OR($G918&lt;&gt;"Yes",$I918="",$D918=""),"",IF($D918-$I918&gt;0,$D918-$I918,""))</f>
        <v/>
      </c>
      <c r="K918" s="21">
        <f>IF($J918="","",$H918/$J918*100)</f>
        <v/>
      </c>
      <c r="L918" s="21">
        <f>IF($J918="","",$J918/$H918)</f>
        <v/>
      </c>
      <c r="M918" s="21">
        <f>IF($B918="","",IFERROR(SUMIFS($H$4:$H$1003,$B$4:$B$1003,$B918,$J$4:$J$1003,"&gt;0")/SUMIFS($J$4:$J$1003,$B$4:$B$1003,$B918)*100,""))</f>
        <v/>
      </c>
      <c r="N918" s="23">
        <f>IF(OR($K918="",$M918=""),"",$K918/$M918-1)</f>
        <v/>
      </c>
      <c r="O918" s="24">
        <f>IF($N918="","",IF($N918&gt;0.3,"Very high",IF($N918&gt;0.2,"High","")))</f>
        <v/>
      </c>
    </row>
    <row r="919">
      <c r="A919" s="16" t="n"/>
      <c r="B919" s="17" t="n"/>
      <c r="C919" s="17" t="n"/>
      <c r="D919" s="18" t="n"/>
      <c r="E919" s="19" t="n"/>
      <c r="F919" s="20" t="n"/>
      <c r="G919" s="17" t="n"/>
      <c r="H919" s="21">
        <f>IF(OR($B919="",$E919=""),"",IF($B919&lt;&gt;$B918,$E919,IF($G918="Yes",$E919,N($H918)+$E919)))</f>
        <v/>
      </c>
      <c r="I919" s="22">
        <f>IF($B919="","",IF($B919&lt;&gt;$B918,"",IF($G918="Yes",IF($D918="","",$D918),$I918)))</f>
        <v/>
      </c>
      <c r="J919" s="22">
        <f>IF(OR($G919&lt;&gt;"Yes",$I919="",$D919=""),"",IF($D919-$I919&gt;0,$D919-$I919,""))</f>
        <v/>
      </c>
      <c r="K919" s="21">
        <f>IF($J919="","",$H919/$J919*100)</f>
        <v/>
      </c>
      <c r="L919" s="21">
        <f>IF($J919="","",$J919/$H919)</f>
        <v/>
      </c>
      <c r="M919" s="21">
        <f>IF($B919="","",IFERROR(SUMIFS($H$4:$H$1003,$B$4:$B$1003,$B919,$J$4:$J$1003,"&gt;0")/SUMIFS($J$4:$J$1003,$B$4:$B$1003,$B919)*100,""))</f>
        <v/>
      </c>
      <c r="N919" s="23">
        <f>IF(OR($K919="",$M919=""),"",$K919/$M919-1)</f>
        <v/>
      </c>
      <c r="O919" s="24">
        <f>IF($N919="","",IF($N919&gt;0.3,"Very high",IF($N919&gt;0.2,"High","")))</f>
        <v/>
      </c>
    </row>
    <row r="920">
      <c r="A920" s="16" t="n"/>
      <c r="B920" s="17" t="n"/>
      <c r="C920" s="17" t="n"/>
      <c r="D920" s="18" t="n"/>
      <c r="E920" s="19" t="n"/>
      <c r="F920" s="20" t="n"/>
      <c r="G920" s="17" t="n"/>
      <c r="H920" s="21">
        <f>IF(OR($B920="",$E920=""),"",IF($B920&lt;&gt;$B919,$E920,IF($G919="Yes",$E920,N($H919)+$E920)))</f>
        <v/>
      </c>
      <c r="I920" s="22">
        <f>IF($B920="","",IF($B920&lt;&gt;$B919,"",IF($G919="Yes",IF($D919="","",$D919),$I919)))</f>
        <v/>
      </c>
      <c r="J920" s="22">
        <f>IF(OR($G920&lt;&gt;"Yes",$I920="",$D920=""),"",IF($D920-$I920&gt;0,$D920-$I920,""))</f>
        <v/>
      </c>
      <c r="K920" s="21">
        <f>IF($J920="","",$H920/$J920*100)</f>
        <v/>
      </c>
      <c r="L920" s="21">
        <f>IF($J920="","",$J920/$H920)</f>
        <v/>
      </c>
      <c r="M920" s="21">
        <f>IF($B920="","",IFERROR(SUMIFS($H$4:$H$1003,$B$4:$B$1003,$B920,$J$4:$J$1003,"&gt;0")/SUMIFS($J$4:$J$1003,$B$4:$B$1003,$B920)*100,""))</f>
        <v/>
      </c>
      <c r="N920" s="23">
        <f>IF(OR($K920="",$M920=""),"",$K920/$M920-1)</f>
        <v/>
      </c>
      <c r="O920" s="24">
        <f>IF($N920="","",IF($N920&gt;0.3,"Very high",IF($N920&gt;0.2,"High","")))</f>
        <v/>
      </c>
    </row>
    <row r="921">
      <c r="A921" s="16" t="n"/>
      <c r="B921" s="17" t="n"/>
      <c r="C921" s="17" t="n"/>
      <c r="D921" s="18" t="n"/>
      <c r="E921" s="19" t="n"/>
      <c r="F921" s="20" t="n"/>
      <c r="G921" s="17" t="n"/>
      <c r="H921" s="21">
        <f>IF(OR($B921="",$E921=""),"",IF($B921&lt;&gt;$B920,$E921,IF($G920="Yes",$E921,N($H920)+$E921)))</f>
        <v/>
      </c>
      <c r="I921" s="22">
        <f>IF($B921="","",IF($B921&lt;&gt;$B920,"",IF($G920="Yes",IF($D920="","",$D920),$I920)))</f>
        <v/>
      </c>
      <c r="J921" s="22">
        <f>IF(OR($G921&lt;&gt;"Yes",$I921="",$D921=""),"",IF($D921-$I921&gt;0,$D921-$I921,""))</f>
        <v/>
      </c>
      <c r="K921" s="21">
        <f>IF($J921="","",$H921/$J921*100)</f>
        <v/>
      </c>
      <c r="L921" s="21">
        <f>IF($J921="","",$J921/$H921)</f>
        <v/>
      </c>
      <c r="M921" s="21">
        <f>IF($B921="","",IFERROR(SUMIFS($H$4:$H$1003,$B$4:$B$1003,$B921,$J$4:$J$1003,"&gt;0")/SUMIFS($J$4:$J$1003,$B$4:$B$1003,$B921)*100,""))</f>
        <v/>
      </c>
      <c r="N921" s="23">
        <f>IF(OR($K921="",$M921=""),"",$K921/$M921-1)</f>
        <v/>
      </c>
      <c r="O921" s="24">
        <f>IF($N921="","",IF($N921&gt;0.3,"Very high",IF($N921&gt;0.2,"High","")))</f>
        <v/>
      </c>
    </row>
    <row r="922">
      <c r="A922" s="16" t="n"/>
      <c r="B922" s="17" t="n"/>
      <c r="C922" s="17" t="n"/>
      <c r="D922" s="18" t="n"/>
      <c r="E922" s="19" t="n"/>
      <c r="F922" s="20" t="n"/>
      <c r="G922" s="17" t="n"/>
      <c r="H922" s="21">
        <f>IF(OR($B922="",$E922=""),"",IF($B922&lt;&gt;$B921,$E922,IF($G921="Yes",$E922,N($H921)+$E922)))</f>
        <v/>
      </c>
      <c r="I922" s="22">
        <f>IF($B922="","",IF($B922&lt;&gt;$B921,"",IF($G921="Yes",IF($D921="","",$D921),$I921)))</f>
        <v/>
      </c>
      <c r="J922" s="22">
        <f>IF(OR($G922&lt;&gt;"Yes",$I922="",$D922=""),"",IF($D922-$I922&gt;0,$D922-$I922,""))</f>
        <v/>
      </c>
      <c r="K922" s="21">
        <f>IF($J922="","",$H922/$J922*100)</f>
        <v/>
      </c>
      <c r="L922" s="21">
        <f>IF($J922="","",$J922/$H922)</f>
        <v/>
      </c>
      <c r="M922" s="21">
        <f>IF($B922="","",IFERROR(SUMIFS($H$4:$H$1003,$B$4:$B$1003,$B922,$J$4:$J$1003,"&gt;0")/SUMIFS($J$4:$J$1003,$B$4:$B$1003,$B922)*100,""))</f>
        <v/>
      </c>
      <c r="N922" s="23">
        <f>IF(OR($K922="",$M922=""),"",$K922/$M922-1)</f>
        <v/>
      </c>
      <c r="O922" s="24">
        <f>IF($N922="","",IF($N922&gt;0.3,"Very high",IF($N922&gt;0.2,"High","")))</f>
        <v/>
      </c>
    </row>
    <row r="923">
      <c r="A923" s="16" t="n"/>
      <c r="B923" s="17" t="n"/>
      <c r="C923" s="17" t="n"/>
      <c r="D923" s="18" t="n"/>
      <c r="E923" s="19" t="n"/>
      <c r="F923" s="20" t="n"/>
      <c r="G923" s="17" t="n"/>
      <c r="H923" s="21">
        <f>IF(OR($B923="",$E923=""),"",IF($B923&lt;&gt;$B922,$E923,IF($G922="Yes",$E923,N($H922)+$E923)))</f>
        <v/>
      </c>
      <c r="I923" s="22">
        <f>IF($B923="","",IF($B923&lt;&gt;$B922,"",IF($G922="Yes",IF($D922="","",$D922),$I922)))</f>
        <v/>
      </c>
      <c r="J923" s="22">
        <f>IF(OR($G923&lt;&gt;"Yes",$I923="",$D923=""),"",IF($D923-$I923&gt;0,$D923-$I923,""))</f>
        <v/>
      </c>
      <c r="K923" s="21">
        <f>IF($J923="","",$H923/$J923*100)</f>
        <v/>
      </c>
      <c r="L923" s="21">
        <f>IF($J923="","",$J923/$H923)</f>
        <v/>
      </c>
      <c r="M923" s="21">
        <f>IF($B923="","",IFERROR(SUMIFS($H$4:$H$1003,$B$4:$B$1003,$B923,$J$4:$J$1003,"&gt;0")/SUMIFS($J$4:$J$1003,$B$4:$B$1003,$B923)*100,""))</f>
        <v/>
      </c>
      <c r="N923" s="23">
        <f>IF(OR($K923="",$M923=""),"",$K923/$M923-1)</f>
        <v/>
      </c>
      <c r="O923" s="24">
        <f>IF($N923="","",IF($N923&gt;0.3,"Very high",IF($N923&gt;0.2,"High","")))</f>
        <v/>
      </c>
    </row>
    <row r="924">
      <c r="A924" s="16" t="n"/>
      <c r="B924" s="17" t="n"/>
      <c r="C924" s="17" t="n"/>
      <c r="D924" s="18" t="n"/>
      <c r="E924" s="19" t="n"/>
      <c r="F924" s="20" t="n"/>
      <c r="G924" s="17" t="n"/>
      <c r="H924" s="21">
        <f>IF(OR($B924="",$E924=""),"",IF($B924&lt;&gt;$B923,$E924,IF($G923="Yes",$E924,N($H923)+$E924)))</f>
        <v/>
      </c>
      <c r="I924" s="22">
        <f>IF($B924="","",IF($B924&lt;&gt;$B923,"",IF($G923="Yes",IF($D923="","",$D923),$I923)))</f>
        <v/>
      </c>
      <c r="J924" s="22">
        <f>IF(OR($G924&lt;&gt;"Yes",$I924="",$D924=""),"",IF($D924-$I924&gt;0,$D924-$I924,""))</f>
        <v/>
      </c>
      <c r="K924" s="21">
        <f>IF($J924="","",$H924/$J924*100)</f>
        <v/>
      </c>
      <c r="L924" s="21">
        <f>IF($J924="","",$J924/$H924)</f>
        <v/>
      </c>
      <c r="M924" s="21">
        <f>IF($B924="","",IFERROR(SUMIFS($H$4:$H$1003,$B$4:$B$1003,$B924,$J$4:$J$1003,"&gt;0")/SUMIFS($J$4:$J$1003,$B$4:$B$1003,$B924)*100,""))</f>
        <v/>
      </c>
      <c r="N924" s="23">
        <f>IF(OR($K924="",$M924=""),"",$K924/$M924-1)</f>
        <v/>
      </c>
      <c r="O924" s="24">
        <f>IF($N924="","",IF($N924&gt;0.3,"Very high",IF($N924&gt;0.2,"High","")))</f>
        <v/>
      </c>
    </row>
    <row r="925">
      <c r="A925" s="16" t="n"/>
      <c r="B925" s="17" t="n"/>
      <c r="C925" s="17" t="n"/>
      <c r="D925" s="18" t="n"/>
      <c r="E925" s="19" t="n"/>
      <c r="F925" s="20" t="n"/>
      <c r="G925" s="17" t="n"/>
      <c r="H925" s="21">
        <f>IF(OR($B925="",$E925=""),"",IF($B925&lt;&gt;$B924,$E925,IF($G924="Yes",$E925,N($H924)+$E925)))</f>
        <v/>
      </c>
      <c r="I925" s="22">
        <f>IF($B925="","",IF($B925&lt;&gt;$B924,"",IF($G924="Yes",IF($D924="","",$D924),$I924)))</f>
        <v/>
      </c>
      <c r="J925" s="22">
        <f>IF(OR($G925&lt;&gt;"Yes",$I925="",$D925=""),"",IF($D925-$I925&gt;0,$D925-$I925,""))</f>
        <v/>
      </c>
      <c r="K925" s="21">
        <f>IF($J925="","",$H925/$J925*100)</f>
        <v/>
      </c>
      <c r="L925" s="21">
        <f>IF($J925="","",$J925/$H925)</f>
        <v/>
      </c>
      <c r="M925" s="21">
        <f>IF($B925="","",IFERROR(SUMIFS($H$4:$H$1003,$B$4:$B$1003,$B925,$J$4:$J$1003,"&gt;0")/SUMIFS($J$4:$J$1003,$B$4:$B$1003,$B925)*100,""))</f>
        <v/>
      </c>
      <c r="N925" s="23">
        <f>IF(OR($K925="",$M925=""),"",$K925/$M925-1)</f>
        <v/>
      </c>
      <c r="O925" s="24">
        <f>IF($N925="","",IF($N925&gt;0.3,"Very high",IF($N925&gt;0.2,"High","")))</f>
        <v/>
      </c>
    </row>
    <row r="926">
      <c r="A926" s="16" t="n"/>
      <c r="B926" s="17" t="n"/>
      <c r="C926" s="17" t="n"/>
      <c r="D926" s="18" t="n"/>
      <c r="E926" s="19" t="n"/>
      <c r="F926" s="20" t="n"/>
      <c r="G926" s="17" t="n"/>
      <c r="H926" s="21">
        <f>IF(OR($B926="",$E926=""),"",IF($B926&lt;&gt;$B925,$E926,IF($G925="Yes",$E926,N($H925)+$E926)))</f>
        <v/>
      </c>
      <c r="I926" s="22">
        <f>IF($B926="","",IF($B926&lt;&gt;$B925,"",IF($G925="Yes",IF($D925="","",$D925),$I925)))</f>
        <v/>
      </c>
      <c r="J926" s="22">
        <f>IF(OR($G926&lt;&gt;"Yes",$I926="",$D926=""),"",IF($D926-$I926&gt;0,$D926-$I926,""))</f>
        <v/>
      </c>
      <c r="K926" s="21">
        <f>IF($J926="","",$H926/$J926*100)</f>
        <v/>
      </c>
      <c r="L926" s="21">
        <f>IF($J926="","",$J926/$H926)</f>
        <v/>
      </c>
      <c r="M926" s="21">
        <f>IF($B926="","",IFERROR(SUMIFS($H$4:$H$1003,$B$4:$B$1003,$B926,$J$4:$J$1003,"&gt;0")/SUMIFS($J$4:$J$1003,$B$4:$B$1003,$B926)*100,""))</f>
        <v/>
      </c>
      <c r="N926" s="23">
        <f>IF(OR($K926="",$M926=""),"",$K926/$M926-1)</f>
        <v/>
      </c>
      <c r="O926" s="24">
        <f>IF($N926="","",IF($N926&gt;0.3,"Very high",IF($N926&gt;0.2,"High","")))</f>
        <v/>
      </c>
    </row>
    <row r="927">
      <c r="A927" s="16" t="n"/>
      <c r="B927" s="17" t="n"/>
      <c r="C927" s="17" t="n"/>
      <c r="D927" s="18" t="n"/>
      <c r="E927" s="19" t="n"/>
      <c r="F927" s="20" t="n"/>
      <c r="G927" s="17" t="n"/>
      <c r="H927" s="21">
        <f>IF(OR($B927="",$E927=""),"",IF($B927&lt;&gt;$B926,$E927,IF($G926="Yes",$E927,N($H926)+$E927)))</f>
        <v/>
      </c>
      <c r="I927" s="22">
        <f>IF($B927="","",IF($B927&lt;&gt;$B926,"",IF($G926="Yes",IF($D926="","",$D926),$I926)))</f>
        <v/>
      </c>
      <c r="J927" s="22">
        <f>IF(OR($G927&lt;&gt;"Yes",$I927="",$D927=""),"",IF($D927-$I927&gt;0,$D927-$I927,""))</f>
        <v/>
      </c>
      <c r="K927" s="21">
        <f>IF($J927="","",$H927/$J927*100)</f>
        <v/>
      </c>
      <c r="L927" s="21">
        <f>IF($J927="","",$J927/$H927)</f>
        <v/>
      </c>
      <c r="M927" s="21">
        <f>IF($B927="","",IFERROR(SUMIFS($H$4:$H$1003,$B$4:$B$1003,$B927,$J$4:$J$1003,"&gt;0")/SUMIFS($J$4:$J$1003,$B$4:$B$1003,$B927)*100,""))</f>
        <v/>
      </c>
      <c r="N927" s="23">
        <f>IF(OR($K927="",$M927=""),"",$K927/$M927-1)</f>
        <v/>
      </c>
      <c r="O927" s="24">
        <f>IF($N927="","",IF($N927&gt;0.3,"Very high",IF($N927&gt;0.2,"High","")))</f>
        <v/>
      </c>
    </row>
    <row r="928">
      <c r="A928" s="16" t="n"/>
      <c r="B928" s="17" t="n"/>
      <c r="C928" s="17" t="n"/>
      <c r="D928" s="18" t="n"/>
      <c r="E928" s="19" t="n"/>
      <c r="F928" s="20" t="n"/>
      <c r="G928" s="17" t="n"/>
      <c r="H928" s="21">
        <f>IF(OR($B928="",$E928=""),"",IF($B928&lt;&gt;$B927,$E928,IF($G927="Yes",$E928,N($H927)+$E928)))</f>
        <v/>
      </c>
      <c r="I928" s="22">
        <f>IF($B928="","",IF($B928&lt;&gt;$B927,"",IF($G927="Yes",IF($D927="","",$D927),$I927)))</f>
        <v/>
      </c>
      <c r="J928" s="22">
        <f>IF(OR($G928&lt;&gt;"Yes",$I928="",$D928=""),"",IF($D928-$I928&gt;0,$D928-$I928,""))</f>
        <v/>
      </c>
      <c r="K928" s="21">
        <f>IF($J928="","",$H928/$J928*100)</f>
        <v/>
      </c>
      <c r="L928" s="21">
        <f>IF($J928="","",$J928/$H928)</f>
        <v/>
      </c>
      <c r="M928" s="21">
        <f>IF($B928="","",IFERROR(SUMIFS($H$4:$H$1003,$B$4:$B$1003,$B928,$J$4:$J$1003,"&gt;0")/SUMIFS($J$4:$J$1003,$B$4:$B$1003,$B928)*100,""))</f>
        <v/>
      </c>
      <c r="N928" s="23">
        <f>IF(OR($K928="",$M928=""),"",$K928/$M928-1)</f>
        <v/>
      </c>
      <c r="O928" s="24">
        <f>IF($N928="","",IF($N928&gt;0.3,"Very high",IF($N928&gt;0.2,"High","")))</f>
        <v/>
      </c>
    </row>
    <row r="929">
      <c r="A929" s="16" t="n"/>
      <c r="B929" s="17" t="n"/>
      <c r="C929" s="17" t="n"/>
      <c r="D929" s="18" t="n"/>
      <c r="E929" s="19" t="n"/>
      <c r="F929" s="20" t="n"/>
      <c r="G929" s="17" t="n"/>
      <c r="H929" s="21">
        <f>IF(OR($B929="",$E929=""),"",IF($B929&lt;&gt;$B928,$E929,IF($G928="Yes",$E929,N($H928)+$E929)))</f>
        <v/>
      </c>
      <c r="I929" s="22">
        <f>IF($B929="","",IF($B929&lt;&gt;$B928,"",IF($G928="Yes",IF($D928="","",$D928),$I928)))</f>
        <v/>
      </c>
      <c r="J929" s="22">
        <f>IF(OR($G929&lt;&gt;"Yes",$I929="",$D929=""),"",IF($D929-$I929&gt;0,$D929-$I929,""))</f>
        <v/>
      </c>
      <c r="K929" s="21">
        <f>IF($J929="","",$H929/$J929*100)</f>
        <v/>
      </c>
      <c r="L929" s="21">
        <f>IF($J929="","",$J929/$H929)</f>
        <v/>
      </c>
      <c r="M929" s="21">
        <f>IF($B929="","",IFERROR(SUMIFS($H$4:$H$1003,$B$4:$B$1003,$B929,$J$4:$J$1003,"&gt;0")/SUMIFS($J$4:$J$1003,$B$4:$B$1003,$B929)*100,""))</f>
        <v/>
      </c>
      <c r="N929" s="23">
        <f>IF(OR($K929="",$M929=""),"",$K929/$M929-1)</f>
        <v/>
      </c>
      <c r="O929" s="24">
        <f>IF($N929="","",IF($N929&gt;0.3,"Very high",IF($N929&gt;0.2,"High","")))</f>
        <v/>
      </c>
    </row>
    <row r="930">
      <c r="A930" s="16" t="n"/>
      <c r="B930" s="17" t="n"/>
      <c r="C930" s="17" t="n"/>
      <c r="D930" s="18" t="n"/>
      <c r="E930" s="19" t="n"/>
      <c r="F930" s="20" t="n"/>
      <c r="G930" s="17" t="n"/>
      <c r="H930" s="21">
        <f>IF(OR($B930="",$E930=""),"",IF($B930&lt;&gt;$B929,$E930,IF($G929="Yes",$E930,N($H929)+$E930)))</f>
        <v/>
      </c>
      <c r="I930" s="22">
        <f>IF($B930="","",IF($B930&lt;&gt;$B929,"",IF($G929="Yes",IF($D929="","",$D929),$I929)))</f>
        <v/>
      </c>
      <c r="J930" s="22">
        <f>IF(OR($G930&lt;&gt;"Yes",$I930="",$D930=""),"",IF($D930-$I930&gt;0,$D930-$I930,""))</f>
        <v/>
      </c>
      <c r="K930" s="21">
        <f>IF($J930="","",$H930/$J930*100)</f>
        <v/>
      </c>
      <c r="L930" s="21">
        <f>IF($J930="","",$J930/$H930)</f>
        <v/>
      </c>
      <c r="M930" s="21">
        <f>IF($B930="","",IFERROR(SUMIFS($H$4:$H$1003,$B$4:$B$1003,$B930,$J$4:$J$1003,"&gt;0")/SUMIFS($J$4:$J$1003,$B$4:$B$1003,$B930)*100,""))</f>
        <v/>
      </c>
      <c r="N930" s="23">
        <f>IF(OR($K930="",$M930=""),"",$K930/$M930-1)</f>
        <v/>
      </c>
      <c r="O930" s="24">
        <f>IF($N930="","",IF($N930&gt;0.3,"Very high",IF($N930&gt;0.2,"High","")))</f>
        <v/>
      </c>
    </row>
    <row r="931">
      <c r="A931" s="16" t="n"/>
      <c r="B931" s="17" t="n"/>
      <c r="C931" s="17" t="n"/>
      <c r="D931" s="18" t="n"/>
      <c r="E931" s="19" t="n"/>
      <c r="F931" s="20" t="n"/>
      <c r="G931" s="17" t="n"/>
      <c r="H931" s="21">
        <f>IF(OR($B931="",$E931=""),"",IF($B931&lt;&gt;$B930,$E931,IF($G930="Yes",$E931,N($H930)+$E931)))</f>
        <v/>
      </c>
      <c r="I931" s="22">
        <f>IF($B931="","",IF($B931&lt;&gt;$B930,"",IF($G930="Yes",IF($D930="","",$D930),$I930)))</f>
        <v/>
      </c>
      <c r="J931" s="22">
        <f>IF(OR($G931&lt;&gt;"Yes",$I931="",$D931=""),"",IF($D931-$I931&gt;0,$D931-$I931,""))</f>
        <v/>
      </c>
      <c r="K931" s="21">
        <f>IF($J931="","",$H931/$J931*100)</f>
        <v/>
      </c>
      <c r="L931" s="21">
        <f>IF($J931="","",$J931/$H931)</f>
        <v/>
      </c>
      <c r="M931" s="21">
        <f>IF($B931="","",IFERROR(SUMIFS($H$4:$H$1003,$B$4:$B$1003,$B931,$J$4:$J$1003,"&gt;0")/SUMIFS($J$4:$J$1003,$B$4:$B$1003,$B931)*100,""))</f>
        <v/>
      </c>
      <c r="N931" s="23">
        <f>IF(OR($K931="",$M931=""),"",$K931/$M931-1)</f>
        <v/>
      </c>
      <c r="O931" s="24">
        <f>IF($N931="","",IF($N931&gt;0.3,"Very high",IF($N931&gt;0.2,"High","")))</f>
        <v/>
      </c>
    </row>
    <row r="932">
      <c r="A932" s="16" t="n"/>
      <c r="B932" s="17" t="n"/>
      <c r="C932" s="17" t="n"/>
      <c r="D932" s="18" t="n"/>
      <c r="E932" s="19" t="n"/>
      <c r="F932" s="20" t="n"/>
      <c r="G932" s="17" t="n"/>
      <c r="H932" s="21">
        <f>IF(OR($B932="",$E932=""),"",IF($B932&lt;&gt;$B931,$E932,IF($G931="Yes",$E932,N($H931)+$E932)))</f>
        <v/>
      </c>
      <c r="I932" s="22">
        <f>IF($B932="","",IF($B932&lt;&gt;$B931,"",IF($G931="Yes",IF($D931="","",$D931),$I931)))</f>
        <v/>
      </c>
      <c r="J932" s="22">
        <f>IF(OR($G932&lt;&gt;"Yes",$I932="",$D932=""),"",IF($D932-$I932&gt;0,$D932-$I932,""))</f>
        <v/>
      </c>
      <c r="K932" s="21">
        <f>IF($J932="","",$H932/$J932*100)</f>
        <v/>
      </c>
      <c r="L932" s="21">
        <f>IF($J932="","",$J932/$H932)</f>
        <v/>
      </c>
      <c r="M932" s="21">
        <f>IF($B932="","",IFERROR(SUMIFS($H$4:$H$1003,$B$4:$B$1003,$B932,$J$4:$J$1003,"&gt;0")/SUMIFS($J$4:$J$1003,$B$4:$B$1003,$B932)*100,""))</f>
        <v/>
      </c>
      <c r="N932" s="23">
        <f>IF(OR($K932="",$M932=""),"",$K932/$M932-1)</f>
        <v/>
      </c>
      <c r="O932" s="24">
        <f>IF($N932="","",IF($N932&gt;0.3,"Very high",IF($N932&gt;0.2,"High","")))</f>
        <v/>
      </c>
    </row>
    <row r="933">
      <c r="A933" s="16" t="n"/>
      <c r="B933" s="17" t="n"/>
      <c r="C933" s="17" t="n"/>
      <c r="D933" s="18" t="n"/>
      <c r="E933" s="19" t="n"/>
      <c r="F933" s="20" t="n"/>
      <c r="G933" s="17" t="n"/>
      <c r="H933" s="21">
        <f>IF(OR($B933="",$E933=""),"",IF($B933&lt;&gt;$B932,$E933,IF($G932="Yes",$E933,N($H932)+$E933)))</f>
        <v/>
      </c>
      <c r="I933" s="22">
        <f>IF($B933="","",IF($B933&lt;&gt;$B932,"",IF($G932="Yes",IF($D932="","",$D932),$I932)))</f>
        <v/>
      </c>
      <c r="J933" s="22">
        <f>IF(OR($G933&lt;&gt;"Yes",$I933="",$D933=""),"",IF($D933-$I933&gt;0,$D933-$I933,""))</f>
        <v/>
      </c>
      <c r="K933" s="21">
        <f>IF($J933="","",$H933/$J933*100)</f>
        <v/>
      </c>
      <c r="L933" s="21">
        <f>IF($J933="","",$J933/$H933)</f>
        <v/>
      </c>
      <c r="M933" s="21">
        <f>IF($B933="","",IFERROR(SUMIFS($H$4:$H$1003,$B$4:$B$1003,$B933,$J$4:$J$1003,"&gt;0")/SUMIFS($J$4:$J$1003,$B$4:$B$1003,$B933)*100,""))</f>
        <v/>
      </c>
      <c r="N933" s="23">
        <f>IF(OR($K933="",$M933=""),"",$K933/$M933-1)</f>
        <v/>
      </c>
      <c r="O933" s="24">
        <f>IF($N933="","",IF($N933&gt;0.3,"Very high",IF($N933&gt;0.2,"High","")))</f>
        <v/>
      </c>
    </row>
    <row r="934">
      <c r="A934" s="16" t="n"/>
      <c r="B934" s="17" t="n"/>
      <c r="C934" s="17" t="n"/>
      <c r="D934" s="18" t="n"/>
      <c r="E934" s="19" t="n"/>
      <c r="F934" s="20" t="n"/>
      <c r="G934" s="17" t="n"/>
      <c r="H934" s="21">
        <f>IF(OR($B934="",$E934=""),"",IF($B934&lt;&gt;$B933,$E934,IF($G933="Yes",$E934,N($H933)+$E934)))</f>
        <v/>
      </c>
      <c r="I934" s="22">
        <f>IF($B934="","",IF($B934&lt;&gt;$B933,"",IF($G933="Yes",IF($D933="","",$D933),$I933)))</f>
        <v/>
      </c>
      <c r="J934" s="22">
        <f>IF(OR($G934&lt;&gt;"Yes",$I934="",$D934=""),"",IF($D934-$I934&gt;0,$D934-$I934,""))</f>
        <v/>
      </c>
      <c r="K934" s="21">
        <f>IF($J934="","",$H934/$J934*100)</f>
        <v/>
      </c>
      <c r="L934" s="21">
        <f>IF($J934="","",$J934/$H934)</f>
        <v/>
      </c>
      <c r="M934" s="21">
        <f>IF($B934="","",IFERROR(SUMIFS($H$4:$H$1003,$B$4:$B$1003,$B934,$J$4:$J$1003,"&gt;0")/SUMIFS($J$4:$J$1003,$B$4:$B$1003,$B934)*100,""))</f>
        <v/>
      </c>
      <c r="N934" s="23">
        <f>IF(OR($K934="",$M934=""),"",$K934/$M934-1)</f>
        <v/>
      </c>
      <c r="O934" s="24">
        <f>IF($N934="","",IF($N934&gt;0.3,"Very high",IF($N934&gt;0.2,"High","")))</f>
        <v/>
      </c>
    </row>
    <row r="935">
      <c r="A935" s="16" t="n"/>
      <c r="B935" s="17" t="n"/>
      <c r="C935" s="17" t="n"/>
      <c r="D935" s="18" t="n"/>
      <c r="E935" s="19" t="n"/>
      <c r="F935" s="20" t="n"/>
      <c r="G935" s="17" t="n"/>
      <c r="H935" s="21">
        <f>IF(OR($B935="",$E935=""),"",IF($B935&lt;&gt;$B934,$E935,IF($G934="Yes",$E935,N($H934)+$E935)))</f>
        <v/>
      </c>
      <c r="I935" s="22">
        <f>IF($B935="","",IF($B935&lt;&gt;$B934,"",IF($G934="Yes",IF($D934="","",$D934),$I934)))</f>
        <v/>
      </c>
      <c r="J935" s="22">
        <f>IF(OR($G935&lt;&gt;"Yes",$I935="",$D935=""),"",IF($D935-$I935&gt;0,$D935-$I935,""))</f>
        <v/>
      </c>
      <c r="K935" s="21">
        <f>IF($J935="","",$H935/$J935*100)</f>
        <v/>
      </c>
      <c r="L935" s="21">
        <f>IF($J935="","",$J935/$H935)</f>
        <v/>
      </c>
      <c r="M935" s="21">
        <f>IF($B935="","",IFERROR(SUMIFS($H$4:$H$1003,$B$4:$B$1003,$B935,$J$4:$J$1003,"&gt;0")/SUMIFS($J$4:$J$1003,$B$4:$B$1003,$B935)*100,""))</f>
        <v/>
      </c>
      <c r="N935" s="23">
        <f>IF(OR($K935="",$M935=""),"",$K935/$M935-1)</f>
        <v/>
      </c>
      <c r="O935" s="24">
        <f>IF($N935="","",IF($N935&gt;0.3,"Very high",IF($N935&gt;0.2,"High","")))</f>
        <v/>
      </c>
    </row>
    <row r="936">
      <c r="A936" s="16" t="n"/>
      <c r="B936" s="17" t="n"/>
      <c r="C936" s="17" t="n"/>
      <c r="D936" s="18" t="n"/>
      <c r="E936" s="19" t="n"/>
      <c r="F936" s="20" t="n"/>
      <c r="G936" s="17" t="n"/>
      <c r="H936" s="21">
        <f>IF(OR($B936="",$E936=""),"",IF($B936&lt;&gt;$B935,$E936,IF($G935="Yes",$E936,N($H935)+$E936)))</f>
        <v/>
      </c>
      <c r="I936" s="22">
        <f>IF($B936="","",IF($B936&lt;&gt;$B935,"",IF($G935="Yes",IF($D935="","",$D935),$I935)))</f>
        <v/>
      </c>
      <c r="J936" s="22">
        <f>IF(OR($G936&lt;&gt;"Yes",$I936="",$D936=""),"",IF($D936-$I936&gt;0,$D936-$I936,""))</f>
        <v/>
      </c>
      <c r="K936" s="21">
        <f>IF($J936="","",$H936/$J936*100)</f>
        <v/>
      </c>
      <c r="L936" s="21">
        <f>IF($J936="","",$J936/$H936)</f>
        <v/>
      </c>
      <c r="M936" s="21">
        <f>IF($B936="","",IFERROR(SUMIFS($H$4:$H$1003,$B$4:$B$1003,$B936,$J$4:$J$1003,"&gt;0")/SUMIFS($J$4:$J$1003,$B$4:$B$1003,$B936)*100,""))</f>
        <v/>
      </c>
      <c r="N936" s="23">
        <f>IF(OR($K936="",$M936=""),"",$K936/$M936-1)</f>
        <v/>
      </c>
      <c r="O936" s="24">
        <f>IF($N936="","",IF($N936&gt;0.3,"Very high",IF($N936&gt;0.2,"High","")))</f>
        <v/>
      </c>
    </row>
    <row r="937">
      <c r="A937" s="16" t="n"/>
      <c r="B937" s="17" t="n"/>
      <c r="C937" s="17" t="n"/>
      <c r="D937" s="18" t="n"/>
      <c r="E937" s="19" t="n"/>
      <c r="F937" s="20" t="n"/>
      <c r="G937" s="17" t="n"/>
      <c r="H937" s="21">
        <f>IF(OR($B937="",$E937=""),"",IF($B937&lt;&gt;$B936,$E937,IF($G936="Yes",$E937,N($H936)+$E937)))</f>
        <v/>
      </c>
      <c r="I937" s="22">
        <f>IF($B937="","",IF($B937&lt;&gt;$B936,"",IF($G936="Yes",IF($D936="","",$D936),$I936)))</f>
        <v/>
      </c>
      <c r="J937" s="22">
        <f>IF(OR($G937&lt;&gt;"Yes",$I937="",$D937=""),"",IF($D937-$I937&gt;0,$D937-$I937,""))</f>
        <v/>
      </c>
      <c r="K937" s="21">
        <f>IF($J937="","",$H937/$J937*100)</f>
        <v/>
      </c>
      <c r="L937" s="21">
        <f>IF($J937="","",$J937/$H937)</f>
        <v/>
      </c>
      <c r="M937" s="21">
        <f>IF($B937="","",IFERROR(SUMIFS($H$4:$H$1003,$B$4:$B$1003,$B937,$J$4:$J$1003,"&gt;0")/SUMIFS($J$4:$J$1003,$B$4:$B$1003,$B937)*100,""))</f>
        <v/>
      </c>
      <c r="N937" s="23">
        <f>IF(OR($K937="",$M937=""),"",$K937/$M937-1)</f>
        <v/>
      </c>
      <c r="O937" s="24">
        <f>IF($N937="","",IF($N937&gt;0.3,"Very high",IF($N937&gt;0.2,"High","")))</f>
        <v/>
      </c>
    </row>
    <row r="938">
      <c r="A938" s="16" t="n"/>
      <c r="B938" s="17" t="n"/>
      <c r="C938" s="17" t="n"/>
      <c r="D938" s="18" t="n"/>
      <c r="E938" s="19" t="n"/>
      <c r="F938" s="20" t="n"/>
      <c r="G938" s="17" t="n"/>
      <c r="H938" s="21">
        <f>IF(OR($B938="",$E938=""),"",IF($B938&lt;&gt;$B937,$E938,IF($G937="Yes",$E938,N($H937)+$E938)))</f>
        <v/>
      </c>
      <c r="I938" s="22">
        <f>IF($B938="","",IF($B938&lt;&gt;$B937,"",IF($G937="Yes",IF($D937="","",$D937),$I937)))</f>
        <v/>
      </c>
      <c r="J938" s="22">
        <f>IF(OR($G938&lt;&gt;"Yes",$I938="",$D938=""),"",IF($D938-$I938&gt;0,$D938-$I938,""))</f>
        <v/>
      </c>
      <c r="K938" s="21">
        <f>IF($J938="","",$H938/$J938*100)</f>
        <v/>
      </c>
      <c r="L938" s="21">
        <f>IF($J938="","",$J938/$H938)</f>
        <v/>
      </c>
      <c r="M938" s="21">
        <f>IF($B938="","",IFERROR(SUMIFS($H$4:$H$1003,$B$4:$B$1003,$B938,$J$4:$J$1003,"&gt;0")/SUMIFS($J$4:$J$1003,$B$4:$B$1003,$B938)*100,""))</f>
        <v/>
      </c>
      <c r="N938" s="23">
        <f>IF(OR($K938="",$M938=""),"",$K938/$M938-1)</f>
        <v/>
      </c>
      <c r="O938" s="24">
        <f>IF($N938="","",IF($N938&gt;0.3,"Very high",IF($N938&gt;0.2,"High","")))</f>
        <v/>
      </c>
    </row>
    <row r="939">
      <c r="A939" s="16" t="n"/>
      <c r="B939" s="17" t="n"/>
      <c r="C939" s="17" t="n"/>
      <c r="D939" s="18" t="n"/>
      <c r="E939" s="19" t="n"/>
      <c r="F939" s="20" t="n"/>
      <c r="G939" s="17" t="n"/>
      <c r="H939" s="21">
        <f>IF(OR($B939="",$E939=""),"",IF($B939&lt;&gt;$B938,$E939,IF($G938="Yes",$E939,N($H938)+$E939)))</f>
        <v/>
      </c>
      <c r="I939" s="22">
        <f>IF($B939="","",IF($B939&lt;&gt;$B938,"",IF($G938="Yes",IF($D938="","",$D938),$I938)))</f>
        <v/>
      </c>
      <c r="J939" s="22">
        <f>IF(OR($G939&lt;&gt;"Yes",$I939="",$D939=""),"",IF($D939-$I939&gt;0,$D939-$I939,""))</f>
        <v/>
      </c>
      <c r="K939" s="21">
        <f>IF($J939="","",$H939/$J939*100)</f>
        <v/>
      </c>
      <c r="L939" s="21">
        <f>IF($J939="","",$J939/$H939)</f>
        <v/>
      </c>
      <c r="M939" s="21">
        <f>IF($B939="","",IFERROR(SUMIFS($H$4:$H$1003,$B$4:$B$1003,$B939,$J$4:$J$1003,"&gt;0")/SUMIFS($J$4:$J$1003,$B$4:$B$1003,$B939)*100,""))</f>
        <v/>
      </c>
      <c r="N939" s="23">
        <f>IF(OR($K939="",$M939=""),"",$K939/$M939-1)</f>
        <v/>
      </c>
      <c r="O939" s="24">
        <f>IF($N939="","",IF($N939&gt;0.3,"Very high",IF($N939&gt;0.2,"High","")))</f>
        <v/>
      </c>
    </row>
    <row r="940">
      <c r="A940" s="16" t="n"/>
      <c r="B940" s="17" t="n"/>
      <c r="C940" s="17" t="n"/>
      <c r="D940" s="18" t="n"/>
      <c r="E940" s="19" t="n"/>
      <c r="F940" s="20" t="n"/>
      <c r="G940" s="17" t="n"/>
      <c r="H940" s="21">
        <f>IF(OR($B940="",$E940=""),"",IF($B940&lt;&gt;$B939,$E940,IF($G939="Yes",$E940,N($H939)+$E940)))</f>
        <v/>
      </c>
      <c r="I940" s="22">
        <f>IF($B940="","",IF($B940&lt;&gt;$B939,"",IF($G939="Yes",IF($D939="","",$D939),$I939)))</f>
        <v/>
      </c>
      <c r="J940" s="22">
        <f>IF(OR($G940&lt;&gt;"Yes",$I940="",$D940=""),"",IF($D940-$I940&gt;0,$D940-$I940,""))</f>
        <v/>
      </c>
      <c r="K940" s="21">
        <f>IF($J940="","",$H940/$J940*100)</f>
        <v/>
      </c>
      <c r="L940" s="21">
        <f>IF($J940="","",$J940/$H940)</f>
        <v/>
      </c>
      <c r="M940" s="21">
        <f>IF($B940="","",IFERROR(SUMIFS($H$4:$H$1003,$B$4:$B$1003,$B940,$J$4:$J$1003,"&gt;0")/SUMIFS($J$4:$J$1003,$B$4:$B$1003,$B940)*100,""))</f>
        <v/>
      </c>
      <c r="N940" s="23">
        <f>IF(OR($K940="",$M940=""),"",$K940/$M940-1)</f>
        <v/>
      </c>
      <c r="O940" s="24">
        <f>IF($N940="","",IF($N940&gt;0.3,"Very high",IF($N940&gt;0.2,"High","")))</f>
        <v/>
      </c>
    </row>
    <row r="941">
      <c r="A941" s="16" t="n"/>
      <c r="B941" s="17" t="n"/>
      <c r="C941" s="17" t="n"/>
      <c r="D941" s="18" t="n"/>
      <c r="E941" s="19" t="n"/>
      <c r="F941" s="20" t="n"/>
      <c r="G941" s="17" t="n"/>
      <c r="H941" s="21">
        <f>IF(OR($B941="",$E941=""),"",IF($B941&lt;&gt;$B940,$E941,IF($G940="Yes",$E941,N($H940)+$E941)))</f>
        <v/>
      </c>
      <c r="I941" s="22">
        <f>IF($B941="","",IF($B941&lt;&gt;$B940,"",IF($G940="Yes",IF($D940="","",$D940),$I940)))</f>
        <v/>
      </c>
      <c r="J941" s="22">
        <f>IF(OR($G941&lt;&gt;"Yes",$I941="",$D941=""),"",IF($D941-$I941&gt;0,$D941-$I941,""))</f>
        <v/>
      </c>
      <c r="K941" s="21">
        <f>IF($J941="","",$H941/$J941*100)</f>
        <v/>
      </c>
      <c r="L941" s="21">
        <f>IF($J941="","",$J941/$H941)</f>
        <v/>
      </c>
      <c r="M941" s="21">
        <f>IF($B941="","",IFERROR(SUMIFS($H$4:$H$1003,$B$4:$B$1003,$B941,$J$4:$J$1003,"&gt;0")/SUMIFS($J$4:$J$1003,$B$4:$B$1003,$B941)*100,""))</f>
        <v/>
      </c>
      <c r="N941" s="23">
        <f>IF(OR($K941="",$M941=""),"",$K941/$M941-1)</f>
        <v/>
      </c>
      <c r="O941" s="24">
        <f>IF($N941="","",IF($N941&gt;0.3,"Very high",IF($N941&gt;0.2,"High","")))</f>
        <v/>
      </c>
    </row>
    <row r="942">
      <c r="A942" s="16" t="n"/>
      <c r="B942" s="17" t="n"/>
      <c r="C942" s="17" t="n"/>
      <c r="D942" s="18" t="n"/>
      <c r="E942" s="19" t="n"/>
      <c r="F942" s="20" t="n"/>
      <c r="G942" s="17" t="n"/>
      <c r="H942" s="21">
        <f>IF(OR($B942="",$E942=""),"",IF($B942&lt;&gt;$B941,$E942,IF($G941="Yes",$E942,N($H941)+$E942)))</f>
        <v/>
      </c>
      <c r="I942" s="22">
        <f>IF($B942="","",IF($B942&lt;&gt;$B941,"",IF($G941="Yes",IF($D941="","",$D941),$I941)))</f>
        <v/>
      </c>
      <c r="J942" s="22">
        <f>IF(OR($G942&lt;&gt;"Yes",$I942="",$D942=""),"",IF($D942-$I942&gt;0,$D942-$I942,""))</f>
        <v/>
      </c>
      <c r="K942" s="21">
        <f>IF($J942="","",$H942/$J942*100)</f>
        <v/>
      </c>
      <c r="L942" s="21">
        <f>IF($J942="","",$J942/$H942)</f>
        <v/>
      </c>
      <c r="M942" s="21">
        <f>IF($B942="","",IFERROR(SUMIFS($H$4:$H$1003,$B$4:$B$1003,$B942,$J$4:$J$1003,"&gt;0")/SUMIFS($J$4:$J$1003,$B$4:$B$1003,$B942)*100,""))</f>
        <v/>
      </c>
      <c r="N942" s="23">
        <f>IF(OR($K942="",$M942=""),"",$K942/$M942-1)</f>
        <v/>
      </c>
      <c r="O942" s="24">
        <f>IF($N942="","",IF($N942&gt;0.3,"Very high",IF($N942&gt;0.2,"High","")))</f>
        <v/>
      </c>
    </row>
    <row r="943">
      <c r="A943" s="16" t="n"/>
      <c r="B943" s="17" t="n"/>
      <c r="C943" s="17" t="n"/>
      <c r="D943" s="18" t="n"/>
      <c r="E943" s="19" t="n"/>
      <c r="F943" s="20" t="n"/>
      <c r="G943" s="17" t="n"/>
      <c r="H943" s="21">
        <f>IF(OR($B943="",$E943=""),"",IF($B943&lt;&gt;$B942,$E943,IF($G942="Yes",$E943,N($H942)+$E943)))</f>
        <v/>
      </c>
      <c r="I943" s="22">
        <f>IF($B943="","",IF($B943&lt;&gt;$B942,"",IF($G942="Yes",IF($D942="","",$D942),$I942)))</f>
        <v/>
      </c>
      <c r="J943" s="22">
        <f>IF(OR($G943&lt;&gt;"Yes",$I943="",$D943=""),"",IF($D943-$I943&gt;0,$D943-$I943,""))</f>
        <v/>
      </c>
      <c r="K943" s="21">
        <f>IF($J943="","",$H943/$J943*100)</f>
        <v/>
      </c>
      <c r="L943" s="21">
        <f>IF($J943="","",$J943/$H943)</f>
        <v/>
      </c>
      <c r="M943" s="21">
        <f>IF($B943="","",IFERROR(SUMIFS($H$4:$H$1003,$B$4:$B$1003,$B943,$J$4:$J$1003,"&gt;0")/SUMIFS($J$4:$J$1003,$B$4:$B$1003,$B943)*100,""))</f>
        <v/>
      </c>
      <c r="N943" s="23">
        <f>IF(OR($K943="",$M943=""),"",$K943/$M943-1)</f>
        <v/>
      </c>
      <c r="O943" s="24">
        <f>IF($N943="","",IF($N943&gt;0.3,"Very high",IF($N943&gt;0.2,"High","")))</f>
        <v/>
      </c>
    </row>
    <row r="944">
      <c r="A944" s="16" t="n"/>
      <c r="B944" s="17" t="n"/>
      <c r="C944" s="17" t="n"/>
      <c r="D944" s="18" t="n"/>
      <c r="E944" s="19" t="n"/>
      <c r="F944" s="20" t="n"/>
      <c r="G944" s="17" t="n"/>
      <c r="H944" s="21">
        <f>IF(OR($B944="",$E944=""),"",IF($B944&lt;&gt;$B943,$E944,IF($G943="Yes",$E944,N($H943)+$E944)))</f>
        <v/>
      </c>
      <c r="I944" s="22">
        <f>IF($B944="","",IF($B944&lt;&gt;$B943,"",IF($G943="Yes",IF($D943="","",$D943),$I943)))</f>
        <v/>
      </c>
      <c r="J944" s="22">
        <f>IF(OR($G944&lt;&gt;"Yes",$I944="",$D944=""),"",IF($D944-$I944&gt;0,$D944-$I944,""))</f>
        <v/>
      </c>
      <c r="K944" s="21">
        <f>IF($J944="","",$H944/$J944*100)</f>
        <v/>
      </c>
      <c r="L944" s="21">
        <f>IF($J944="","",$J944/$H944)</f>
        <v/>
      </c>
      <c r="M944" s="21">
        <f>IF($B944="","",IFERROR(SUMIFS($H$4:$H$1003,$B$4:$B$1003,$B944,$J$4:$J$1003,"&gt;0")/SUMIFS($J$4:$J$1003,$B$4:$B$1003,$B944)*100,""))</f>
        <v/>
      </c>
      <c r="N944" s="23">
        <f>IF(OR($K944="",$M944=""),"",$K944/$M944-1)</f>
        <v/>
      </c>
      <c r="O944" s="24">
        <f>IF($N944="","",IF($N944&gt;0.3,"Very high",IF($N944&gt;0.2,"High","")))</f>
        <v/>
      </c>
    </row>
    <row r="945">
      <c r="A945" s="16" t="n"/>
      <c r="B945" s="17" t="n"/>
      <c r="C945" s="17" t="n"/>
      <c r="D945" s="18" t="n"/>
      <c r="E945" s="19" t="n"/>
      <c r="F945" s="20" t="n"/>
      <c r="G945" s="17" t="n"/>
      <c r="H945" s="21">
        <f>IF(OR($B945="",$E945=""),"",IF($B945&lt;&gt;$B944,$E945,IF($G944="Yes",$E945,N($H944)+$E945)))</f>
        <v/>
      </c>
      <c r="I945" s="22">
        <f>IF($B945="","",IF($B945&lt;&gt;$B944,"",IF($G944="Yes",IF($D944="","",$D944),$I944)))</f>
        <v/>
      </c>
      <c r="J945" s="22">
        <f>IF(OR($G945&lt;&gt;"Yes",$I945="",$D945=""),"",IF($D945-$I945&gt;0,$D945-$I945,""))</f>
        <v/>
      </c>
      <c r="K945" s="21">
        <f>IF($J945="","",$H945/$J945*100)</f>
        <v/>
      </c>
      <c r="L945" s="21">
        <f>IF($J945="","",$J945/$H945)</f>
        <v/>
      </c>
      <c r="M945" s="21">
        <f>IF($B945="","",IFERROR(SUMIFS($H$4:$H$1003,$B$4:$B$1003,$B945,$J$4:$J$1003,"&gt;0")/SUMIFS($J$4:$J$1003,$B$4:$B$1003,$B945)*100,""))</f>
        <v/>
      </c>
      <c r="N945" s="23">
        <f>IF(OR($K945="",$M945=""),"",$K945/$M945-1)</f>
        <v/>
      </c>
      <c r="O945" s="24">
        <f>IF($N945="","",IF($N945&gt;0.3,"Very high",IF($N945&gt;0.2,"High","")))</f>
        <v/>
      </c>
    </row>
    <row r="946">
      <c r="A946" s="16" t="n"/>
      <c r="B946" s="17" t="n"/>
      <c r="C946" s="17" t="n"/>
      <c r="D946" s="18" t="n"/>
      <c r="E946" s="19" t="n"/>
      <c r="F946" s="20" t="n"/>
      <c r="G946" s="17" t="n"/>
      <c r="H946" s="21">
        <f>IF(OR($B946="",$E946=""),"",IF($B946&lt;&gt;$B945,$E946,IF($G945="Yes",$E946,N($H945)+$E946)))</f>
        <v/>
      </c>
      <c r="I946" s="22">
        <f>IF($B946="","",IF($B946&lt;&gt;$B945,"",IF($G945="Yes",IF($D945="","",$D945),$I945)))</f>
        <v/>
      </c>
      <c r="J946" s="22">
        <f>IF(OR($G946&lt;&gt;"Yes",$I946="",$D946=""),"",IF($D946-$I946&gt;0,$D946-$I946,""))</f>
        <v/>
      </c>
      <c r="K946" s="21">
        <f>IF($J946="","",$H946/$J946*100)</f>
        <v/>
      </c>
      <c r="L946" s="21">
        <f>IF($J946="","",$J946/$H946)</f>
        <v/>
      </c>
      <c r="M946" s="21">
        <f>IF($B946="","",IFERROR(SUMIFS($H$4:$H$1003,$B$4:$B$1003,$B946,$J$4:$J$1003,"&gt;0")/SUMIFS($J$4:$J$1003,$B$4:$B$1003,$B946)*100,""))</f>
        <v/>
      </c>
      <c r="N946" s="23">
        <f>IF(OR($K946="",$M946=""),"",$K946/$M946-1)</f>
        <v/>
      </c>
      <c r="O946" s="24">
        <f>IF($N946="","",IF($N946&gt;0.3,"Very high",IF($N946&gt;0.2,"High","")))</f>
        <v/>
      </c>
    </row>
    <row r="947">
      <c r="A947" s="16" t="n"/>
      <c r="B947" s="17" t="n"/>
      <c r="C947" s="17" t="n"/>
      <c r="D947" s="18" t="n"/>
      <c r="E947" s="19" t="n"/>
      <c r="F947" s="20" t="n"/>
      <c r="G947" s="17" t="n"/>
      <c r="H947" s="21">
        <f>IF(OR($B947="",$E947=""),"",IF($B947&lt;&gt;$B946,$E947,IF($G946="Yes",$E947,N($H946)+$E947)))</f>
        <v/>
      </c>
      <c r="I947" s="22">
        <f>IF($B947="","",IF($B947&lt;&gt;$B946,"",IF($G946="Yes",IF($D946="","",$D946),$I946)))</f>
        <v/>
      </c>
      <c r="J947" s="22">
        <f>IF(OR($G947&lt;&gt;"Yes",$I947="",$D947=""),"",IF($D947-$I947&gt;0,$D947-$I947,""))</f>
        <v/>
      </c>
      <c r="K947" s="21">
        <f>IF($J947="","",$H947/$J947*100)</f>
        <v/>
      </c>
      <c r="L947" s="21">
        <f>IF($J947="","",$J947/$H947)</f>
        <v/>
      </c>
      <c r="M947" s="21">
        <f>IF($B947="","",IFERROR(SUMIFS($H$4:$H$1003,$B$4:$B$1003,$B947,$J$4:$J$1003,"&gt;0")/SUMIFS($J$4:$J$1003,$B$4:$B$1003,$B947)*100,""))</f>
        <v/>
      </c>
      <c r="N947" s="23">
        <f>IF(OR($K947="",$M947=""),"",$K947/$M947-1)</f>
        <v/>
      </c>
      <c r="O947" s="24">
        <f>IF($N947="","",IF($N947&gt;0.3,"Very high",IF($N947&gt;0.2,"High","")))</f>
        <v/>
      </c>
    </row>
    <row r="948">
      <c r="A948" s="16" t="n"/>
      <c r="B948" s="17" t="n"/>
      <c r="C948" s="17" t="n"/>
      <c r="D948" s="18" t="n"/>
      <c r="E948" s="19" t="n"/>
      <c r="F948" s="20" t="n"/>
      <c r="G948" s="17" t="n"/>
      <c r="H948" s="21">
        <f>IF(OR($B948="",$E948=""),"",IF($B948&lt;&gt;$B947,$E948,IF($G947="Yes",$E948,N($H947)+$E948)))</f>
        <v/>
      </c>
      <c r="I948" s="22">
        <f>IF($B948="","",IF($B948&lt;&gt;$B947,"",IF($G947="Yes",IF($D947="","",$D947),$I947)))</f>
        <v/>
      </c>
      <c r="J948" s="22">
        <f>IF(OR($G948&lt;&gt;"Yes",$I948="",$D948=""),"",IF($D948-$I948&gt;0,$D948-$I948,""))</f>
        <v/>
      </c>
      <c r="K948" s="21">
        <f>IF($J948="","",$H948/$J948*100)</f>
        <v/>
      </c>
      <c r="L948" s="21">
        <f>IF($J948="","",$J948/$H948)</f>
        <v/>
      </c>
      <c r="M948" s="21">
        <f>IF($B948="","",IFERROR(SUMIFS($H$4:$H$1003,$B$4:$B$1003,$B948,$J$4:$J$1003,"&gt;0")/SUMIFS($J$4:$J$1003,$B$4:$B$1003,$B948)*100,""))</f>
        <v/>
      </c>
      <c r="N948" s="23">
        <f>IF(OR($K948="",$M948=""),"",$K948/$M948-1)</f>
        <v/>
      </c>
      <c r="O948" s="24">
        <f>IF($N948="","",IF($N948&gt;0.3,"Very high",IF($N948&gt;0.2,"High","")))</f>
        <v/>
      </c>
    </row>
    <row r="949">
      <c r="A949" s="16" t="n"/>
      <c r="B949" s="17" t="n"/>
      <c r="C949" s="17" t="n"/>
      <c r="D949" s="18" t="n"/>
      <c r="E949" s="19" t="n"/>
      <c r="F949" s="20" t="n"/>
      <c r="G949" s="17" t="n"/>
      <c r="H949" s="21">
        <f>IF(OR($B949="",$E949=""),"",IF($B949&lt;&gt;$B948,$E949,IF($G948="Yes",$E949,N($H948)+$E949)))</f>
        <v/>
      </c>
      <c r="I949" s="22">
        <f>IF($B949="","",IF($B949&lt;&gt;$B948,"",IF($G948="Yes",IF($D948="","",$D948),$I948)))</f>
        <v/>
      </c>
      <c r="J949" s="22">
        <f>IF(OR($G949&lt;&gt;"Yes",$I949="",$D949=""),"",IF($D949-$I949&gt;0,$D949-$I949,""))</f>
        <v/>
      </c>
      <c r="K949" s="21">
        <f>IF($J949="","",$H949/$J949*100)</f>
        <v/>
      </c>
      <c r="L949" s="21">
        <f>IF($J949="","",$J949/$H949)</f>
        <v/>
      </c>
      <c r="M949" s="21">
        <f>IF($B949="","",IFERROR(SUMIFS($H$4:$H$1003,$B$4:$B$1003,$B949,$J$4:$J$1003,"&gt;0")/SUMIFS($J$4:$J$1003,$B$4:$B$1003,$B949)*100,""))</f>
        <v/>
      </c>
      <c r="N949" s="23">
        <f>IF(OR($K949="",$M949=""),"",$K949/$M949-1)</f>
        <v/>
      </c>
      <c r="O949" s="24">
        <f>IF($N949="","",IF($N949&gt;0.3,"Very high",IF($N949&gt;0.2,"High","")))</f>
        <v/>
      </c>
    </row>
    <row r="950">
      <c r="A950" s="16" t="n"/>
      <c r="B950" s="17" t="n"/>
      <c r="C950" s="17" t="n"/>
      <c r="D950" s="18" t="n"/>
      <c r="E950" s="19" t="n"/>
      <c r="F950" s="20" t="n"/>
      <c r="G950" s="17" t="n"/>
      <c r="H950" s="21">
        <f>IF(OR($B950="",$E950=""),"",IF($B950&lt;&gt;$B949,$E950,IF($G949="Yes",$E950,N($H949)+$E950)))</f>
        <v/>
      </c>
      <c r="I950" s="22">
        <f>IF($B950="","",IF($B950&lt;&gt;$B949,"",IF($G949="Yes",IF($D949="","",$D949),$I949)))</f>
        <v/>
      </c>
      <c r="J950" s="22">
        <f>IF(OR($G950&lt;&gt;"Yes",$I950="",$D950=""),"",IF($D950-$I950&gt;0,$D950-$I950,""))</f>
        <v/>
      </c>
      <c r="K950" s="21">
        <f>IF($J950="","",$H950/$J950*100)</f>
        <v/>
      </c>
      <c r="L950" s="21">
        <f>IF($J950="","",$J950/$H950)</f>
        <v/>
      </c>
      <c r="M950" s="21">
        <f>IF($B950="","",IFERROR(SUMIFS($H$4:$H$1003,$B$4:$B$1003,$B950,$J$4:$J$1003,"&gt;0")/SUMIFS($J$4:$J$1003,$B$4:$B$1003,$B950)*100,""))</f>
        <v/>
      </c>
      <c r="N950" s="23">
        <f>IF(OR($K950="",$M950=""),"",$K950/$M950-1)</f>
        <v/>
      </c>
      <c r="O950" s="24">
        <f>IF($N950="","",IF($N950&gt;0.3,"Very high",IF($N950&gt;0.2,"High","")))</f>
        <v/>
      </c>
    </row>
    <row r="951">
      <c r="A951" s="16" t="n"/>
      <c r="B951" s="17" t="n"/>
      <c r="C951" s="17" t="n"/>
      <c r="D951" s="18" t="n"/>
      <c r="E951" s="19" t="n"/>
      <c r="F951" s="20" t="n"/>
      <c r="G951" s="17" t="n"/>
      <c r="H951" s="21">
        <f>IF(OR($B951="",$E951=""),"",IF($B951&lt;&gt;$B950,$E951,IF($G950="Yes",$E951,N($H950)+$E951)))</f>
        <v/>
      </c>
      <c r="I951" s="22">
        <f>IF($B951="","",IF($B951&lt;&gt;$B950,"",IF($G950="Yes",IF($D950="","",$D950),$I950)))</f>
        <v/>
      </c>
      <c r="J951" s="22">
        <f>IF(OR($G951&lt;&gt;"Yes",$I951="",$D951=""),"",IF($D951-$I951&gt;0,$D951-$I951,""))</f>
        <v/>
      </c>
      <c r="K951" s="21">
        <f>IF($J951="","",$H951/$J951*100)</f>
        <v/>
      </c>
      <c r="L951" s="21">
        <f>IF($J951="","",$J951/$H951)</f>
        <v/>
      </c>
      <c r="M951" s="21">
        <f>IF($B951="","",IFERROR(SUMIFS($H$4:$H$1003,$B$4:$B$1003,$B951,$J$4:$J$1003,"&gt;0")/SUMIFS($J$4:$J$1003,$B$4:$B$1003,$B951)*100,""))</f>
        <v/>
      </c>
      <c r="N951" s="23">
        <f>IF(OR($K951="",$M951=""),"",$K951/$M951-1)</f>
        <v/>
      </c>
      <c r="O951" s="24">
        <f>IF($N951="","",IF($N951&gt;0.3,"Very high",IF($N951&gt;0.2,"High","")))</f>
        <v/>
      </c>
    </row>
    <row r="952">
      <c r="A952" s="16" t="n"/>
      <c r="B952" s="17" t="n"/>
      <c r="C952" s="17" t="n"/>
      <c r="D952" s="18" t="n"/>
      <c r="E952" s="19" t="n"/>
      <c r="F952" s="20" t="n"/>
      <c r="G952" s="17" t="n"/>
      <c r="H952" s="21">
        <f>IF(OR($B952="",$E952=""),"",IF($B952&lt;&gt;$B951,$E952,IF($G951="Yes",$E952,N($H951)+$E952)))</f>
        <v/>
      </c>
      <c r="I952" s="22">
        <f>IF($B952="","",IF($B952&lt;&gt;$B951,"",IF($G951="Yes",IF($D951="","",$D951),$I951)))</f>
        <v/>
      </c>
      <c r="J952" s="22">
        <f>IF(OR($G952&lt;&gt;"Yes",$I952="",$D952=""),"",IF($D952-$I952&gt;0,$D952-$I952,""))</f>
        <v/>
      </c>
      <c r="K952" s="21">
        <f>IF($J952="","",$H952/$J952*100)</f>
        <v/>
      </c>
      <c r="L952" s="21">
        <f>IF($J952="","",$J952/$H952)</f>
        <v/>
      </c>
      <c r="M952" s="21">
        <f>IF($B952="","",IFERROR(SUMIFS($H$4:$H$1003,$B$4:$B$1003,$B952,$J$4:$J$1003,"&gt;0")/SUMIFS($J$4:$J$1003,$B$4:$B$1003,$B952)*100,""))</f>
        <v/>
      </c>
      <c r="N952" s="23">
        <f>IF(OR($K952="",$M952=""),"",$K952/$M952-1)</f>
        <v/>
      </c>
      <c r="O952" s="24">
        <f>IF($N952="","",IF($N952&gt;0.3,"Very high",IF($N952&gt;0.2,"High","")))</f>
        <v/>
      </c>
    </row>
    <row r="953">
      <c r="A953" s="16" t="n"/>
      <c r="B953" s="17" t="n"/>
      <c r="C953" s="17" t="n"/>
      <c r="D953" s="18" t="n"/>
      <c r="E953" s="19" t="n"/>
      <c r="F953" s="20" t="n"/>
      <c r="G953" s="17" t="n"/>
      <c r="H953" s="21">
        <f>IF(OR($B953="",$E953=""),"",IF($B953&lt;&gt;$B952,$E953,IF($G952="Yes",$E953,N($H952)+$E953)))</f>
        <v/>
      </c>
      <c r="I953" s="22">
        <f>IF($B953="","",IF($B953&lt;&gt;$B952,"",IF($G952="Yes",IF($D952="","",$D952),$I952)))</f>
        <v/>
      </c>
      <c r="J953" s="22">
        <f>IF(OR($G953&lt;&gt;"Yes",$I953="",$D953=""),"",IF($D953-$I953&gt;0,$D953-$I953,""))</f>
        <v/>
      </c>
      <c r="K953" s="21">
        <f>IF($J953="","",$H953/$J953*100)</f>
        <v/>
      </c>
      <c r="L953" s="21">
        <f>IF($J953="","",$J953/$H953)</f>
        <v/>
      </c>
      <c r="M953" s="21">
        <f>IF($B953="","",IFERROR(SUMIFS($H$4:$H$1003,$B$4:$B$1003,$B953,$J$4:$J$1003,"&gt;0")/SUMIFS($J$4:$J$1003,$B$4:$B$1003,$B953)*100,""))</f>
        <v/>
      </c>
      <c r="N953" s="23">
        <f>IF(OR($K953="",$M953=""),"",$K953/$M953-1)</f>
        <v/>
      </c>
      <c r="O953" s="24">
        <f>IF($N953="","",IF($N953&gt;0.3,"Very high",IF($N953&gt;0.2,"High","")))</f>
        <v/>
      </c>
    </row>
    <row r="954">
      <c r="A954" s="16" t="n"/>
      <c r="B954" s="17" t="n"/>
      <c r="C954" s="17" t="n"/>
      <c r="D954" s="18" t="n"/>
      <c r="E954" s="19" t="n"/>
      <c r="F954" s="20" t="n"/>
      <c r="G954" s="17" t="n"/>
      <c r="H954" s="21">
        <f>IF(OR($B954="",$E954=""),"",IF($B954&lt;&gt;$B953,$E954,IF($G953="Yes",$E954,N($H953)+$E954)))</f>
        <v/>
      </c>
      <c r="I954" s="22">
        <f>IF($B954="","",IF($B954&lt;&gt;$B953,"",IF($G953="Yes",IF($D953="","",$D953),$I953)))</f>
        <v/>
      </c>
      <c r="J954" s="22">
        <f>IF(OR($G954&lt;&gt;"Yes",$I954="",$D954=""),"",IF($D954-$I954&gt;0,$D954-$I954,""))</f>
        <v/>
      </c>
      <c r="K954" s="21">
        <f>IF($J954="","",$H954/$J954*100)</f>
        <v/>
      </c>
      <c r="L954" s="21">
        <f>IF($J954="","",$J954/$H954)</f>
        <v/>
      </c>
      <c r="M954" s="21">
        <f>IF($B954="","",IFERROR(SUMIFS($H$4:$H$1003,$B$4:$B$1003,$B954,$J$4:$J$1003,"&gt;0")/SUMIFS($J$4:$J$1003,$B$4:$B$1003,$B954)*100,""))</f>
        <v/>
      </c>
      <c r="N954" s="23">
        <f>IF(OR($K954="",$M954=""),"",$K954/$M954-1)</f>
        <v/>
      </c>
      <c r="O954" s="24">
        <f>IF($N954="","",IF($N954&gt;0.3,"Very high",IF($N954&gt;0.2,"High","")))</f>
        <v/>
      </c>
    </row>
    <row r="955">
      <c r="A955" s="16" t="n"/>
      <c r="B955" s="17" t="n"/>
      <c r="C955" s="17" t="n"/>
      <c r="D955" s="18" t="n"/>
      <c r="E955" s="19" t="n"/>
      <c r="F955" s="20" t="n"/>
      <c r="G955" s="17" t="n"/>
      <c r="H955" s="21">
        <f>IF(OR($B955="",$E955=""),"",IF($B955&lt;&gt;$B954,$E955,IF($G954="Yes",$E955,N($H954)+$E955)))</f>
        <v/>
      </c>
      <c r="I955" s="22">
        <f>IF($B955="","",IF($B955&lt;&gt;$B954,"",IF($G954="Yes",IF($D954="","",$D954),$I954)))</f>
        <v/>
      </c>
      <c r="J955" s="22">
        <f>IF(OR($G955&lt;&gt;"Yes",$I955="",$D955=""),"",IF($D955-$I955&gt;0,$D955-$I955,""))</f>
        <v/>
      </c>
      <c r="K955" s="21">
        <f>IF($J955="","",$H955/$J955*100)</f>
        <v/>
      </c>
      <c r="L955" s="21">
        <f>IF($J955="","",$J955/$H955)</f>
        <v/>
      </c>
      <c r="M955" s="21">
        <f>IF($B955="","",IFERROR(SUMIFS($H$4:$H$1003,$B$4:$B$1003,$B955,$J$4:$J$1003,"&gt;0")/SUMIFS($J$4:$J$1003,$B$4:$B$1003,$B955)*100,""))</f>
        <v/>
      </c>
      <c r="N955" s="23">
        <f>IF(OR($K955="",$M955=""),"",$K955/$M955-1)</f>
        <v/>
      </c>
      <c r="O955" s="24">
        <f>IF($N955="","",IF($N955&gt;0.3,"Very high",IF($N955&gt;0.2,"High","")))</f>
        <v/>
      </c>
    </row>
    <row r="956">
      <c r="A956" s="16" t="n"/>
      <c r="B956" s="17" t="n"/>
      <c r="C956" s="17" t="n"/>
      <c r="D956" s="18" t="n"/>
      <c r="E956" s="19" t="n"/>
      <c r="F956" s="20" t="n"/>
      <c r="G956" s="17" t="n"/>
      <c r="H956" s="21">
        <f>IF(OR($B956="",$E956=""),"",IF($B956&lt;&gt;$B955,$E956,IF($G955="Yes",$E956,N($H955)+$E956)))</f>
        <v/>
      </c>
      <c r="I956" s="22">
        <f>IF($B956="","",IF($B956&lt;&gt;$B955,"",IF($G955="Yes",IF($D955="","",$D955),$I955)))</f>
        <v/>
      </c>
      <c r="J956" s="22">
        <f>IF(OR($G956&lt;&gt;"Yes",$I956="",$D956=""),"",IF($D956-$I956&gt;0,$D956-$I956,""))</f>
        <v/>
      </c>
      <c r="K956" s="21">
        <f>IF($J956="","",$H956/$J956*100)</f>
        <v/>
      </c>
      <c r="L956" s="21">
        <f>IF($J956="","",$J956/$H956)</f>
        <v/>
      </c>
      <c r="M956" s="21">
        <f>IF($B956="","",IFERROR(SUMIFS($H$4:$H$1003,$B$4:$B$1003,$B956,$J$4:$J$1003,"&gt;0")/SUMIFS($J$4:$J$1003,$B$4:$B$1003,$B956)*100,""))</f>
        <v/>
      </c>
      <c r="N956" s="23">
        <f>IF(OR($K956="",$M956=""),"",$K956/$M956-1)</f>
        <v/>
      </c>
      <c r="O956" s="24">
        <f>IF($N956="","",IF($N956&gt;0.3,"Very high",IF($N956&gt;0.2,"High","")))</f>
        <v/>
      </c>
    </row>
    <row r="957">
      <c r="A957" s="16" t="n"/>
      <c r="B957" s="17" t="n"/>
      <c r="C957" s="17" t="n"/>
      <c r="D957" s="18" t="n"/>
      <c r="E957" s="19" t="n"/>
      <c r="F957" s="20" t="n"/>
      <c r="G957" s="17" t="n"/>
      <c r="H957" s="21">
        <f>IF(OR($B957="",$E957=""),"",IF($B957&lt;&gt;$B956,$E957,IF($G956="Yes",$E957,N($H956)+$E957)))</f>
        <v/>
      </c>
      <c r="I957" s="22">
        <f>IF($B957="","",IF($B957&lt;&gt;$B956,"",IF($G956="Yes",IF($D956="","",$D956),$I956)))</f>
        <v/>
      </c>
      <c r="J957" s="22">
        <f>IF(OR($G957&lt;&gt;"Yes",$I957="",$D957=""),"",IF($D957-$I957&gt;0,$D957-$I957,""))</f>
        <v/>
      </c>
      <c r="K957" s="21">
        <f>IF($J957="","",$H957/$J957*100)</f>
        <v/>
      </c>
      <c r="L957" s="21">
        <f>IF($J957="","",$J957/$H957)</f>
        <v/>
      </c>
      <c r="M957" s="21">
        <f>IF($B957="","",IFERROR(SUMIFS($H$4:$H$1003,$B$4:$B$1003,$B957,$J$4:$J$1003,"&gt;0")/SUMIFS($J$4:$J$1003,$B$4:$B$1003,$B957)*100,""))</f>
        <v/>
      </c>
      <c r="N957" s="23">
        <f>IF(OR($K957="",$M957=""),"",$K957/$M957-1)</f>
        <v/>
      </c>
      <c r="O957" s="24">
        <f>IF($N957="","",IF($N957&gt;0.3,"Very high",IF($N957&gt;0.2,"High","")))</f>
        <v/>
      </c>
    </row>
    <row r="958">
      <c r="A958" s="16" t="n"/>
      <c r="B958" s="17" t="n"/>
      <c r="C958" s="17" t="n"/>
      <c r="D958" s="18" t="n"/>
      <c r="E958" s="19" t="n"/>
      <c r="F958" s="20" t="n"/>
      <c r="G958" s="17" t="n"/>
      <c r="H958" s="21">
        <f>IF(OR($B958="",$E958=""),"",IF($B958&lt;&gt;$B957,$E958,IF($G957="Yes",$E958,N($H957)+$E958)))</f>
        <v/>
      </c>
      <c r="I958" s="22">
        <f>IF($B958="","",IF($B958&lt;&gt;$B957,"",IF($G957="Yes",IF($D957="","",$D957),$I957)))</f>
        <v/>
      </c>
      <c r="J958" s="22">
        <f>IF(OR($G958&lt;&gt;"Yes",$I958="",$D958=""),"",IF($D958-$I958&gt;0,$D958-$I958,""))</f>
        <v/>
      </c>
      <c r="K958" s="21">
        <f>IF($J958="","",$H958/$J958*100)</f>
        <v/>
      </c>
      <c r="L958" s="21">
        <f>IF($J958="","",$J958/$H958)</f>
        <v/>
      </c>
      <c r="M958" s="21">
        <f>IF($B958="","",IFERROR(SUMIFS($H$4:$H$1003,$B$4:$B$1003,$B958,$J$4:$J$1003,"&gt;0")/SUMIFS($J$4:$J$1003,$B$4:$B$1003,$B958)*100,""))</f>
        <v/>
      </c>
      <c r="N958" s="23">
        <f>IF(OR($K958="",$M958=""),"",$K958/$M958-1)</f>
        <v/>
      </c>
      <c r="O958" s="24">
        <f>IF($N958="","",IF($N958&gt;0.3,"Very high",IF($N958&gt;0.2,"High","")))</f>
        <v/>
      </c>
    </row>
    <row r="959">
      <c r="A959" s="16" t="n"/>
      <c r="B959" s="17" t="n"/>
      <c r="C959" s="17" t="n"/>
      <c r="D959" s="18" t="n"/>
      <c r="E959" s="19" t="n"/>
      <c r="F959" s="20" t="n"/>
      <c r="G959" s="17" t="n"/>
      <c r="H959" s="21">
        <f>IF(OR($B959="",$E959=""),"",IF($B959&lt;&gt;$B958,$E959,IF($G958="Yes",$E959,N($H958)+$E959)))</f>
        <v/>
      </c>
      <c r="I959" s="22">
        <f>IF($B959="","",IF($B959&lt;&gt;$B958,"",IF($G958="Yes",IF($D958="","",$D958),$I958)))</f>
        <v/>
      </c>
      <c r="J959" s="22">
        <f>IF(OR($G959&lt;&gt;"Yes",$I959="",$D959=""),"",IF($D959-$I959&gt;0,$D959-$I959,""))</f>
        <v/>
      </c>
      <c r="K959" s="21">
        <f>IF($J959="","",$H959/$J959*100)</f>
        <v/>
      </c>
      <c r="L959" s="21">
        <f>IF($J959="","",$J959/$H959)</f>
        <v/>
      </c>
      <c r="M959" s="21">
        <f>IF($B959="","",IFERROR(SUMIFS($H$4:$H$1003,$B$4:$B$1003,$B959,$J$4:$J$1003,"&gt;0")/SUMIFS($J$4:$J$1003,$B$4:$B$1003,$B959)*100,""))</f>
        <v/>
      </c>
      <c r="N959" s="23">
        <f>IF(OR($K959="",$M959=""),"",$K959/$M959-1)</f>
        <v/>
      </c>
      <c r="O959" s="24">
        <f>IF($N959="","",IF($N959&gt;0.3,"Very high",IF($N959&gt;0.2,"High","")))</f>
        <v/>
      </c>
    </row>
    <row r="960">
      <c r="A960" s="16" t="n"/>
      <c r="B960" s="17" t="n"/>
      <c r="C960" s="17" t="n"/>
      <c r="D960" s="18" t="n"/>
      <c r="E960" s="19" t="n"/>
      <c r="F960" s="20" t="n"/>
      <c r="G960" s="17" t="n"/>
      <c r="H960" s="21">
        <f>IF(OR($B960="",$E960=""),"",IF($B960&lt;&gt;$B959,$E960,IF($G959="Yes",$E960,N($H959)+$E960)))</f>
        <v/>
      </c>
      <c r="I960" s="22">
        <f>IF($B960="","",IF($B960&lt;&gt;$B959,"",IF($G959="Yes",IF($D959="","",$D959),$I959)))</f>
        <v/>
      </c>
      <c r="J960" s="22">
        <f>IF(OR($G960&lt;&gt;"Yes",$I960="",$D960=""),"",IF($D960-$I960&gt;0,$D960-$I960,""))</f>
        <v/>
      </c>
      <c r="K960" s="21">
        <f>IF($J960="","",$H960/$J960*100)</f>
        <v/>
      </c>
      <c r="L960" s="21">
        <f>IF($J960="","",$J960/$H960)</f>
        <v/>
      </c>
      <c r="M960" s="21">
        <f>IF($B960="","",IFERROR(SUMIFS($H$4:$H$1003,$B$4:$B$1003,$B960,$J$4:$J$1003,"&gt;0")/SUMIFS($J$4:$J$1003,$B$4:$B$1003,$B960)*100,""))</f>
        <v/>
      </c>
      <c r="N960" s="23">
        <f>IF(OR($K960="",$M960=""),"",$K960/$M960-1)</f>
        <v/>
      </c>
      <c r="O960" s="24">
        <f>IF($N960="","",IF($N960&gt;0.3,"Very high",IF($N960&gt;0.2,"High","")))</f>
        <v/>
      </c>
    </row>
    <row r="961">
      <c r="A961" s="16" t="n"/>
      <c r="B961" s="17" t="n"/>
      <c r="C961" s="17" t="n"/>
      <c r="D961" s="18" t="n"/>
      <c r="E961" s="19" t="n"/>
      <c r="F961" s="20" t="n"/>
      <c r="G961" s="17" t="n"/>
      <c r="H961" s="21">
        <f>IF(OR($B961="",$E961=""),"",IF($B961&lt;&gt;$B960,$E961,IF($G960="Yes",$E961,N($H960)+$E961)))</f>
        <v/>
      </c>
      <c r="I961" s="22">
        <f>IF($B961="","",IF($B961&lt;&gt;$B960,"",IF($G960="Yes",IF($D960="","",$D960),$I960)))</f>
        <v/>
      </c>
      <c r="J961" s="22">
        <f>IF(OR($G961&lt;&gt;"Yes",$I961="",$D961=""),"",IF($D961-$I961&gt;0,$D961-$I961,""))</f>
        <v/>
      </c>
      <c r="K961" s="21">
        <f>IF($J961="","",$H961/$J961*100)</f>
        <v/>
      </c>
      <c r="L961" s="21">
        <f>IF($J961="","",$J961/$H961)</f>
        <v/>
      </c>
      <c r="M961" s="21">
        <f>IF($B961="","",IFERROR(SUMIFS($H$4:$H$1003,$B$4:$B$1003,$B961,$J$4:$J$1003,"&gt;0")/SUMIFS($J$4:$J$1003,$B$4:$B$1003,$B961)*100,""))</f>
        <v/>
      </c>
      <c r="N961" s="23">
        <f>IF(OR($K961="",$M961=""),"",$K961/$M961-1)</f>
        <v/>
      </c>
      <c r="O961" s="24">
        <f>IF($N961="","",IF($N961&gt;0.3,"Very high",IF($N961&gt;0.2,"High","")))</f>
        <v/>
      </c>
    </row>
    <row r="962">
      <c r="A962" s="16" t="n"/>
      <c r="B962" s="17" t="n"/>
      <c r="C962" s="17" t="n"/>
      <c r="D962" s="18" t="n"/>
      <c r="E962" s="19" t="n"/>
      <c r="F962" s="20" t="n"/>
      <c r="G962" s="17" t="n"/>
      <c r="H962" s="21">
        <f>IF(OR($B962="",$E962=""),"",IF($B962&lt;&gt;$B961,$E962,IF($G961="Yes",$E962,N($H961)+$E962)))</f>
        <v/>
      </c>
      <c r="I962" s="22">
        <f>IF($B962="","",IF($B962&lt;&gt;$B961,"",IF($G961="Yes",IF($D961="","",$D961),$I961)))</f>
        <v/>
      </c>
      <c r="J962" s="22">
        <f>IF(OR($G962&lt;&gt;"Yes",$I962="",$D962=""),"",IF($D962-$I962&gt;0,$D962-$I962,""))</f>
        <v/>
      </c>
      <c r="K962" s="21">
        <f>IF($J962="","",$H962/$J962*100)</f>
        <v/>
      </c>
      <c r="L962" s="21">
        <f>IF($J962="","",$J962/$H962)</f>
        <v/>
      </c>
      <c r="M962" s="21">
        <f>IF($B962="","",IFERROR(SUMIFS($H$4:$H$1003,$B$4:$B$1003,$B962,$J$4:$J$1003,"&gt;0")/SUMIFS($J$4:$J$1003,$B$4:$B$1003,$B962)*100,""))</f>
        <v/>
      </c>
      <c r="N962" s="23">
        <f>IF(OR($K962="",$M962=""),"",$K962/$M962-1)</f>
        <v/>
      </c>
      <c r="O962" s="24">
        <f>IF($N962="","",IF($N962&gt;0.3,"Very high",IF($N962&gt;0.2,"High","")))</f>
        <v/>
      </c>
    </row>
    <row r="963">
      <c r="A963" s="16" t="n"/>
      <c r="B963" s="17" t="n"/>
      <c r="C963" s="17" t="n"/>
      <c r="D963" s="18" t="n"/>
      <c r="E963" s="19" t="n"/>
      <c r="F963" s="20" t="n"/>
      <c r="G963" s="17" t="n"/>
      <c r="H963" s="21">
        <f>IF(OR($B963="",$E963=""),"",IF($B963&lt;&gt;$B962,$E963,IF($G962="Yes",$E963,N($H962)+$E963)))</f>
        <v/>
      </c>
      <c r="I963" s="22">
        <f>IF($B963="","",IF($B963&lt;&gt;$B962,"",IF($G962="Yes",IF($D962="","",$D962),$I962)))</f>
        <v/>
      </c>
      <c r="J963" s="22">
        <f>IF(OR($G963&lt;&gt;"Yes",$I963="",$D963=""),"",IF($D963-$I963&gt;0,$D963-$I963,""))</f>
        <v/>
      </c>
      <c r="K963" s="21">
        <f>IF($J963="","",$H963/$J963*100)</f>
        <v/>
      </c>
      <c r="L963" s="21">
        <f>IF($J963="","",$J963/$H963)</f>
        <v/>
      </c>
      <c r="M963" s="21">
        <f>IF($B963="","",IFERROR(SUMIFS($H$4:$H$1003,$B$4:$B$1003,$B963,$J$4:$J$1003,"&gt;0")/SUMIFS($J$4:$J$1003,$B$4:$B$1003,$B963)*100,""))</f>
        <v/>
      </c>
      <c r="N963" s="23">
        <f>IF(OR($K963="",$M963=""),"",$K963/$M963-1)</f>
        <v/>
      </c>
      <c r="O963" s="24">
        <f>IF($N963="","",IF($N963&gt;0.3,"Very high",IF($N963&gt;0.2,"High","")))</f>
        <v/>
      </c>
    </row>
    <row r="964">
      <c r="A964" s="16" t="n"/>
      <c r="B964" s="17" t="n"/>
      <c r="C964" s="17" t="n"/>
      <c r="D964" s="18" t="n"/>
      <c r="E964" s="19" t="n"/>
      <c r="F964" s="20" t="n"/>
      <c r="G964" s="17" t="n"/>
      <c r="H964" s="21">
        <f>IF(OR($B964="",$E964=""),"",IF($B964&lt;&gt;$B963,$E964,IF($G963="Yes",$E964,N($H963)+$E964)))</f>
        <v/>
      </c>
      <c r="I964" s="22">
        <f>IF($B964="","",IF($B964&lt;&gt;$B963,"",IF($G963="Yes",IF($D963="","",$D963),$I963)))</f>
        <v/>
      </c>
      <c r="J964" s="22">
        <f>IF(OR($G964&lt;&gt;"Yes",$I964="",$D964=""),"",IF($D964-$I964&gt;0,$D964-$I964,""))</f>
        <v/>
      </c>
      <c r="K964" s="21">
        <f>IF($J964="","",$H964/$J964*100)</f>
        <v/>
      </c>
      <c r="L964" s="21">
        <f>IF($J964="","",$J964/$H964)</f>
        <v/>
      </c>
      <c r="M964" s="21">
        <f>IF($B964="","",IFERROR(SUMIFS($H$4:$H$1003,$B$4:$B$1003,$B964,$J$4:$J$1003,"&gt;0")/SUMIFS($J$4:$J$1003,$B$4:$B$1003,$B964)*100,""))</f>
        <v/>
      </c>
      <c r="N964" s="23">
        <f>IF(OR($K964="",$M964=""),"",$K964/$M964-1)</f>
        <v/>
      </c>
      <c r="O964" s="24">
        <f>IF($N964="","",IF($N964&gt;0.3,"Very high",IF($N964&gt;0.2,"High","")))</f>
        <v/>
      </c>
    </row>
    <row r="965">
      <c r="A965" s="16" t="n"/>
      <c r="B965" s="17" t="n"/>
      <c r="C965" s="17" t="n"/>
      <c r="D965" s="18" t="n"/>
      <c r="E965" s="19" t="n"/>
      <c r="F965" s="20" t="n"/>
      <c r="G965" s="17" t="n"/>
      <c r="H965" s="21">
        <f>IF(OR($B965="",$E965=""),"",IF($B965&lt;&gt;$B964,$E965,IF($G964="Yes",$E965,N($H964)+$E965)))</f>
        <v/>
      </c>
      <c r="I965" s="22">
        <f>IF($B965="","",IF($B965&lt;&gt;$B964,"",IF($G964="Yes",IF($D964="","",$D964),$I964)))</f>
        <v/>
      </c>
      <c r="J965" s="22">
        <f>IF(OR($G965&lt;&gt;"Yes",$I965="",$D965=""),"",IF($D965-$I965&gt;0,$D965-$I965,""))</f>
        <v/>
      </c>
      <c r="K965" s="21">
        <f>IF($J965="","",$H965/$J965*100)</f>
        <v/>
      </c>
      <c r="L965" s="21">
        <f>IF($J965="","",$J965/$H965)</f>
        <v/>
      </c>
      <c r="M965" s="21">
        <f>IF($B965="","",IFERROR(SUMIFS($H$4:$H$1003,$B$4:$B$1003,$B965,$J$4:$J$1003,"&gt;0")/SUMIFS($J$4:$J$1003,$B$4:$B$1003,$B965)*100,""))</f>
        <v/>
      </c>
      <c r="N965" s="23">
        <f>IF(OR($K965="",$M965=""),"",$K965/$M965-1)</f>
        <v/>
      </c>
      <c r="O965" s="24">
        <f>IF($N965="","",IF($N965&gt;0.3,"Very high",IF($N965&gt;0.2,"High","")))</f>
        <v/>
      </c>
    </row>
    <row r="966">
      <c r="A966" s="16" t="n"/>
      <c r="B966" s="17" t="n"/>
      <c r="C966" s="17" t="n"/>
      <c r="D966" s="18" t="n"/>
      <c r="E966" s="19" t="n"/>
      <c r="F966" s="20" t="n"/>
      <c r="G966" s="17" t="n"/>
      <c r="H966" s="21">
        <f>IF(OR($B966="",$E966=""),"",IF($B966&lt;&gt;$B965,$E966,IF($G965="Yes",$E966,N($H965)+$E966)))</f>
        <v/>
      </c>
      <c r="I966" s="22">
        <f>IF($B966="","",IF($B966&lt;&gt;$B965,"",IF($G965="Yes",IF($D965="","",$D965),$I965)))</f>
        <v/>
      </c>
      <c r="J966" s="22">
        <f>IF(OR($G966&lt;&gt;"Yes",$I966="",$D966=""),"",IF($D966-$I966&gt;0,$D966-$I966,""))</f>
        <v/>
      </c>
      <c r="K966" s="21">
        <f>IF($J966="","",$H966/$J966*100)</f>
        <v/>
      </c>
      <c r="L966" s="21">
        <f>IF($J966="","",$J966/$H966)</f>
        <v/>
      </c>
      <c r="M966" s="21">
        <f>IF($B966="","",IFERROR(SUMIFS($H$4:$H$1003,$B$4:$B$1003,$B966,$J$4:$J$1003,"&gt;0")/SUMIFS($J$4:$J$1003,$B$4:$B$1003,$B966)*100,""))</f>
        <v/>
      </c>
      <c r="N966" s="23">
        <f>IF(OR($K966="",$M966=""),"",$K966/$M966-1)</f>
        <v/>
      </c>
      <c r="O966" s="24">
        <f>IF($N966="","",IF($N966&gt;0.3,"Very high",IF($N966&gt;0.2,"High","")))</f>
        <v/>
      </c>
    </row>
    <row r="967">
      <c r="A967" s="16" t="n"/>
      <c r="B967" s="17" t="n"/>
      <c r="C967" s="17" t="n"/>
      <c r="D967" s="18" t="n"/>
      <c r="E967" s="19" t="n"/>
      <c r="F967" s="20" t="n"/>
      <c r="G967" s="17" t="n"/>
      <c r="H967" s="21">
        <f>IF(OR($B967="",$E967=""),"",IF($B967&lt;&gt;$B966,$E967,IF($G966="Yes",$E967,N($H966)+$E967)))</f>
        <v/>
      </c>
      <c r="I967" s="22">
        <f>IF($B967="","",IF($B967&lt;&gt;$B966,"",IF($G966="Yes",IF($D966="","",$D966),$I966)))</f>
        <v/>
      </c>
      <c r="J967" s="22">
        <f>IF(OR($G967&lt;&gt;"Yes",$I967="",$D967=""),"",IF($D967-$I967&gt;0,$D967-$I967,""))</f>
        <v/>
      </c>
      <c r="K967" s="21">
        <f>IF($J967="","",$H967/$J967*100)</f>
        <v/>
      </c>
      <c r="L967" s="21">
        <f>IF($J967="","",$J967/$H967)</f>
        <v/>
      </c>
      <c r="M967" s="21">
        <f>IF($B967="","",IFERROR(SUMIFS($H$4:$H$1003,$B$4:$B$1003,$B967,$J$4:$J$1003,"&gt;0")/SUMIFS($J$4:$J$1003,$B$4:$B$1003,$B967)*100,""))</f>
        <v/>
      </c>
      <c r="N967" s="23">
        <f>IF(OR($K967="",$M967=""),"",$K967/$M967-1)</f>
        <v/>
      </c>
      <c r="O967" s="24">
        <f>IF($N967="","",IF($N967&gt;0.3,"Very high",IF($N967&gt;0.2,"High","")))</f>
        <v/>
      </c>
    </row>
    <row r="968">
      <c r="A968" s="16" t="n"/>
      <c r="B968" s="17" t="n"/>
      <c r="C968" s="17" t="n"/>
      <c r="D968" s="18" t="n"/>
      <c r="E968" s="19" t="n"/>
      <c r="F968" s="20" t="n"/>
      <c r="G968" s="17" t="n"/>
      <c r="H968" s="21">
        <f>IF(OR($B968="",$E968=""),"",IF($B968&lt;&gt;$B967,$E968,IF($G967="Yes",$E968,N($H967)+$E968)))</f>
        <v/>
      </c>
      <c r="I968" s="22">
        <f>IF($B968="","",IF($B968&lt;&gt;$B967,"",IF($G967="Yes",IF($D967="","",$D967),$I967)))</f>
        <v/>
      </c>
      <c r="J968" s="22">
        <f>IF(OR($G968&lt;&gt;"Yes",$I968="",$D968=""),"",IF($D968-$I968&gt;0,$D968-$I968,""))</f>
        <v/>
      </c>
      <c r="K968" s="21">
        <f>IF($J968="","",$H968/$J968*100)</f>
        <v/>
      </c>
      <c r="L968" s="21">
        <f>IF($J968="","",$J968/$H968)</f>
        <v/>
      </c>
      <c r="M968" s="21">
        <f>IF($B968="","",IFERROR(SUMIFS($H$4:$H$1003,$B$4:$B$1003,$B968,$J$4:$J$1003,"&gt;0")/SUMIFS($J$4:$J$1003,$B$4:$B$1003,$B968)*100,""))</f>
        <v/>
      </c>
      <c r="N968" s="23">
        <f>IF(OR($K968="",$M968=""),"",$K968/$M968-1)</f>
        <v/>
      </c>
      <c r="O968" s="24">
        <f>IF($N968="","",IF($N968&gt;0.3,"Very high",IF($N968&gt;0.2,"High","")))</f>
        <v/>
      </c>
    </row>
    <row r="969">
      <c r="A969" s="16" t="n"/>
      <c r="B969" s="17" t="n"/>
      <c r="C969" s="17" t="n"/>
      <c r="D969" s="18" t="n"/>
      <c r="E969" s="19" t="n"/>
      <c r="F969" s="20" t="n"/>
      <c r="G969" s="17" t="n"/>
      <c r="H969" s="21">
        <f>IF(OR($B969="",$E969=""),"",IF($B969&lt;&gt;$B968,$E969,IF($G968="Yes",$E969,N($H968)+$E969)))</f>
        <v/>
      </c>
      <c r="I969" s="22">
        <f>IF($B969="","",IF($B969&lt;&gt;$B968,"",IF($G968="Yes",IF($D968="","",$D968),$I968)))</f>
        <v/>
      </c>
      <c r="J969" s="22">
        <f>IF(OR($G969&lt;&gt;"Yes",$I969="",$D969=""),"",IF($D969-$I969&gt;0,$D969-$I969,""))</f>
        <v/>
      </c>
      <c r="K969" s="21">
        <f>IF($J969="","",$H969/$J969*100)</f>
        <v/>
      </c>
      <c r="L969" s="21">
        <f>IF($J969="","",$J969/$H969)</f>
        <v/>
      </c>
      <c r="M969" s="21">
        <f>IF($B969="","",IFERROR(SUMIFS($H$4:$H$1003,$B$4:$B$1003,$B969,$J$4:$J$1003,"&gt;0")/SUMIFS($J$4:$J$1003,$B$4:$B$1003,$B969)*100,""))</f>
        <v/>
      </c>
      <c r="N969" s="23">
        <f>IF(OR($K969="",$M969=""),"",$K969/$M969-1)</f>
        <v/>
      </c>
      <c r="O969" s="24">
        <f>IF($N969="","",IF($N969&gt;0.3,"Very high",IF($N969&gt;0.2,"High","")))</f>
        <v/>
      </c>
    </row>
    <row r="970">
      <c r="A970" s="16" t="n"/>
      <c r="B970" s="17" t="n"/>
      <c r="C970" s="17" t="n"/>
      <c r="D970" s="18" t="n"/>
      <c r="E970" s="19" t="n"/>
      <c r="F970" s="20" t="n"/>
      <c r="G970" s="17" t="n"/>
      <c r="H970" s="21">
        <f>IF(OR($B970="",$E970=""),"",IF($B970&lt;&gt;$B969,$E970,IF($G969="Yes",$E970,N($H969)+$E970)))</f>
        <v/>
      </c>
      <c r="I970" s="22">
        <f>IF($B970="","",IF($B970&lt;&gt;$B969,"",IF($G969="Yes",IF($D969="","",$D969),$I969)))</f>
        <v/>
      </c>
      <c r="J970" s="22">
        <f>IF(OR($G970&lt;&gt;"Yes",$I970="",$D970=""),"",IF($D970-$I970&gt;0,$D970-$I970,""))</f>
        <v/>
      </c>
      <c r="K970" s="21">
        <f>IF($J970="","",$H970/$J970*100)</f>
        <v/>
      </c>
      <c r="L970" s="21">
        <f>IF($J970="","",$J970/$H970)</f>
        <v/>
      </c>
      <c r="M970" s="21">
        <f>IF($B970="","",IFERROR(SUMIFS($H$4:$H$1003,$B$4:$B$1003,$B970,$J$4:$J$1003,"&gt;0")/SUMIFS($J$4:$J$1003,$B$4:$B$1003,$B970)*100,""))</f>
        <v/>
      </c>
      <c r="N970" s="23">
        <f>IF(OR($K970="",$M970=""),"",$K970/$M970-1)</f>
        <v/>
      </c>
      <c r="O970" s="24">
        <f>IF($N970="","",IF($N970&gt;0.3,"Very high",IF($N970&gt;0.2,"High","")))</f>
        <v/>
      </c>
    </row>
    <row r="971">
      <c r="A971" s="16" t="n"/>
      <c r="B971" s="17" t="n"/>
      <c r="C971" s="17" t="n"/>
      <c r="D971" s="18" t="n"/>
      <c r="E971" s="19" t="n"/>
      <c r="F971" s="20" t="n"/>
      <c r="G971" s="17" t="n"/>
      <c r="H971" s="21">
        <f>IF(OR($B971="",$E971=""),"",IF($B971&lt;&gt;$B970,$E971,IF($G970="Yes",$E971,N($H970)+$E971)))</f>
        <v/>
      </c>
      <c r="I971" s="22">
        <f>IF($B971="","",IF($B971&lt;&gt;$B970,"",IF($G970="Yes",IF($D970="","",$D970),$I970)))</f>
        <v/>
      </c>
      <c r="J971" s="22">
        <f>IF(OR($G971&lt;&gt;"Yes",$I971="",$D971=""),"",IF($D971-$I971&gt;0,$D971-$I971,""))</f>
        <v/>
      </c>
      <c r="K971" s="21">
        <f>IF($J971="","",$H971/$J971*100)</f>
        <v/>
      </c>
      <c r="L971" s="21">
        <f>IF($J971="","",$J971/$H971)</f>
        <v/>
      </c>
      <c r="M971" s="21">
        <f>IF($B971="","",IFERROR(SUMIFS($H$4:$H$1003,$B$4:$B$1003,$B971,$J$4:$J$1003,"&gt;0")/SUMIFS($J$4:$J$1003,$B$4:$B$1003,$B971)*100,""))</f>
        <v/>
      </c>
      <c r="N971" s="23">
        <f>IF(OR($K971="",$M971=""),"",$K971/$M971-1)</f>
        <v/>
      </c>
      <c r="O971" s="24">
        <f>IF($N971="","",IF($N971&gt;0.3,"Very high",IF($N971&gt;0.2,"High","")))</f>
        <v/>
      </c>
    </row>
    <row r="972">
      <c r="A972" s="16" t="n"/>
      <c r="B972" s="17" t="n"/>
      <c r="C972" s="17" t="n"/>
      <c r="D972" s="18" t="n"/>
      <c r="E972" s="19" t="n"/>
      <c r="F972" s="20" t="n"/>
      <c r="G972" s="17" t="n"/>
      <c r="H972" s="21">
        <f>IF(OR($B972="",$E972=""),"",IF($B972&lt;&gt;$B971,$E972,IF($G971="Yes",$E972,N($H971)+$E972)))</f>
        <v/>
      </c>
      <c r="I972" s="22">
        <f>IF($B972="","",IF($B972&lt;&gt;$B971,"",IF($G971="Yes",IF($D971="","",$D971),$I971)))</f>
        <v/>
      </c>
      <c r="J972" s="22">
        <f>IF(OR($G972&lt;&gt;"Yes",$I972="",$D972=""),"",IF($D972-$I972&gt;0,$D972-$I972,""))</f>
        <v/>
      </c>
      <c r="K972" s="21">
        <f>IF($J972="","",$H972/$J972*100)</f>
        <v/>
      </c>
      <c r="L972" s="21">
        <f>IF($J972="","",$J972/$H972)</f>
        <v/>
      </c>
      <c r="M972" s="21">
        <f>IF($B972="","",IFERROR(SUMIFS($H$4:$H$1003,$B$4:$B$1003,$B972,$J$4:$J$1003,"&gt;0")/SUMIFS($J$4:$J$1003,$B$4:$B$1003,$B972)*100,""))</f>
        <v/>
      </c>
      <c r="N972" s="23">
        <f>IF(OR($K972="",$M972=""),"",$K972/$M972-1)</f>
        <v/>
      </c>
      <c r="O972" s="24">
        <f>IF($N972="","",IF($N972&gt;0.3,"Very high",IF($N972&gt;0.2,"High","")))</f>
        <v/>
      </c>
    </row>
    <row r="973">
      <c r="A973" s="16" t="n"/>
      <c r="B973" s="17" t="n"/>
      <c r="C973" s="17" t="n"/>
      <c r="D973" s="18" t="n"/>
      <c r="E973" s="19" t="n"/>
      <c r="F973" s="20" t="n"/>
      <c r="G973" s="17" t="n"/>
      <c r="H973" s="21">
        <f>IF(OR($B973="",$E973=""),"",IF($B973&lt;&gt;$B972,$E973,IF($G972="Yes",$E973,N($H972)+$E973)))</f>
        <v/>
      </c>
      <c r="I973" s="22">
        <f>IF($B973="","",IF($B973&lt;&gt;$B972,"",IF($G972="Yes",IF($D972="","",$D972),$I972)))</f>
        <v/>
      </c>
      <c r="J973" s="22">
        <f>IF(OR($G973&lt;&gt;"Yes",$I973="",$D973=""),"",IF($D973-$I973&gt;0,$D973-$I973,""))</f>
        <v/>
      </c>
      <c r="K973" s="21">
        <f>IF($J973="","",$H973/$J973*100)</f>
        <v/>
      </c>
      <c r="L973" s="21">
        <f>IF($J973="","",$J973/$H973)</f>
        <v/>
      </c>
      <c r="M973" s="21">
        <f>IF($B973="","",IFERROR(SUMIFS($H$4:$H$1003,$B$4:$B$1003,$B973,$J$4:$J$1003,"&gt;0")/SUMIFS($J$4:$J$1003,$B$4:$B$1003,$B973)*100,""))</f>
        <v/>
      </c>
      <c r="N973" s="23">
        <f>IF(OR($K973="",$M973=""),"",$K973/$M973-1)</f>
        <v/>
      </c>
      <c r="O973" s="24">
        <f>IF($N973="","",IF($N973&gt;0.3,"Very high",IF($N973&gt;0.2,"High","")))</f>
        <v/>
      </c>
    </row>
    <row r="974">
      <c r="A974" s="16" t="n"/>
      <c r="B974" s="17" t="n"/>
      <c r="C974" s="17" t="n"/>
      <c r="D974" s="18" t="n"/>
      <c r="E974" s="19" t="n"/>
      <c r="F974" s="20" t="n"/>
      <c r="G974" s="17" t="n"/>
      <c r="H974" s="21">
        <f>IF(OR($B974="",$E974=""),"",IF($B974&lt;&gt;$B973,$E974,IF($G973="Yes",$E974,N($H973)+$E974)))</f>
        <v/>
      </c>
      <c r="I974" s="22">
        <f>IF($B974="","",IF($B974&lt;&gt;$B973,"",IF($G973="Yes",IF($D973="","",$D973),$I973)))</f>
        <v/>
      </c>
      <c r="J974" s="22">
        <f>IF(OR($G974&lt;&gt;"Yes",$I974="",$D974=""),"",IF($D974-$I974&gt;0,$D974-$I974,""))</f>
        <v/>
      </c>
      <c r="K974" s="21">
        <f>IF($J974="","",$H974/$J974*100)</f>
        <v/>
      </c>
      <c r="L974" s="21">
        <f>IF($J974="","",$J974/$H974)</f>
        <v/>
      </c>
      <c r="M974" s="21">
        <f>IF($B974="","",IFERROR(SUMIFS($H$4:$H$1003,$B$4:$B$1003,$B974,$J$4:$J$1003,"&gt;0")/SUMIFS($J$4:$J$1003,$B$4:$B$1003,$B974)*100,""))</f>
        <v/>
      </c>
      <c r="N974" s="23">
        <f>IF(OR($K974="",$M974=""),"",$K974/$M974-1)</f>
        <v/>
      </c>
      <c r="O974" s="24">
        <f>IF($N974="","",IF($N974&gt;0.3,"Very high",IF($N974&gt;0.2,"High","")))</f>
        <v/>
      </c>
    </row>
    <row r="975">
      <c r="A975" s="16" t="n"/>
      <c r="B975" s="17" t="n"/>
      <c r="C975" s="17" t="n"/>
      <c r="D975" s="18" t="n"/>
      <c r="E975" s="19" t="n"/>
      <c r="F975" s="20" t="n"/>
      <c r="G975" s="17" t="n"/>
      <c r="H975" s="21">
        <f>IF(OR($B975="",$E975=""),"",IF($B975&lt;&gt;$B974,$E975,IF($G974="Yes",$E975,N($H974)+$E975)))</f>
        <v/>
      </c>
      <c r="I975" s="22">
        <f>IF($B975="","",IF($B975&lt;&gt;$B974,"",IF($G974="Yes",IF($D974="","",$D974),$I974)))</f>
        <v/>
      </c>
      <c r="J975" s="22">
        <f>IF(OR($G975&lt;&gt;"Yes",$I975="",$D975=""),"",IF($D975-$I975&gt;0,$D975-$I975,""))</f>
        <v/>
      </c>
      <c r="K975" s="21">
        <f>IF($J975="","",$H975/$J975*100)</f>
        <v/>
      </c>
      <c r="L975" s="21">
        <f>IF($J975="","",$J975/$H975)</f>
        <v/>
      </c>
      <c r="M975" s="21">
        <f>IF($B975="","",IFERROR(SUMIFS($H$4:$H$1003,$B$4:$B$1003,$B975,$J$4:$J$1003,"&gt;0")/SUMIFS($J$4:$J$1003,$B$4:$B$1003,$B975)*100,""))</f>
        <v/>
      </c>
      <c r="N975" s="23">
        <f>IF(OR($K975="",$M975=""),"",$K975/$M975-1)</f>
        <v/>
      </c>
      <c r="O975" s="24">
        <f>IF($N975="","",IF($N975&gt;0.3,"Very high",IF($N975&gt;0.2,"High","")))</f>
        <v/>
      </c>
    </row>
    <row r="976">
      <c r="A976" s="16" t="n"/>
      <c r="B976" s="17" t="n"/>
      <c r="C976" s="17" t="n"/>
      <c r="D976" s="18" t="n"/>
      <c r="E976" s="19" t="n"/>
      <c r="F976" s="20" t="n"/>
      <c r="G976" s="17" t="n"/>
      <c r="H976" s="21">
        <f>IF(OR($B976="",$E976=""),"",IF($B976&lt;&gt;$B975,$E976,IF($G975="Yes",$E976,N($H975)+$E976)))</f>
        <v/>
      </c>
      <c r="I976" s="22">
        <f>IF($B976="","",IF($B976&lt;&gt;$B975,"",IF($G975="Yes",IF($D975="","",$D975),$I975)))</f>
        <v/>
      </c>
      <c r="J976" s="22">
        <f>IF(OR($G976&lt;&gt;"Yes",$I976="",$D976=""),"",IF($D976-$I976&gt;0,$D976-$I976,""))</f>
        <v/>
      </c>
      <c r="K976" s="21">
        <f>IF($J976="","",$H976/$J976*100)</f>
        <v/>
      </c>
      <c r="L976" s="21">
        <f>IF($J976="","",$J976/$H976)</f>
        <v/>
      </c>
      <c r="M976" s="21">
        <f>IF($B976="","",IFERROR(SUMIFS($H$4:$H$1003,$B$4:$B$1003,$B976,$J$4:$J$1003,"&gt;0")/SUMIFS($J$4:$J$1003,$B$4:$B$1003,$B976)*100,""))</f>
        <v/>
      </c>
      <c r="N976" s="23">
        <f>IF(OR($K976="",$M976=""),"",$K976/$M976-1)</f>
        <v/>
      </c>
      <c r="O976" s="24">
        <f>IF($N976="","",IF($N976&gt;0.3,"Very high",IF($N976&gt;0.2,"High","")))</f>
        <v/>
      </c>
    </row>
    <row r="977">
      <c r="A977" s="16" t="n"/>
      <c r="B977" s="17" t="n"/>
      <c r="C977" s="17" t="n"/>
      <c r="D977" s="18" t="n"/>
      <c r="E977" s="19" t="n"/>
      <c r="F977" s="20" t="n"/>
      <c r="G977" s="17" t="n"/>
      <c r="H977" s="21">
        <f>IF(OR($B977="",$E977=""),"",IF($B977&lt;&gt;$B976,$E977,IF($G976="Yes",$E977,N($H976)+$E977)))</f>
        <v/>
      </c>
      <c r="I977" s="22">
        <f>IF($B977="","",IF($B977&lt;&gt;$B976,"",IF($G976="Yes",IF($D976="","",$D976),$I976)))</f>
        <v/>
      </c>
      <c r="J977" s="22">
        <f>IF(OR($G977&lt;&gt;"Yes",$I977="",$D977=""),"",IF($D977-$I977&gt;0,$D977-$I977,""))</f>
        <v/>
      </c>
      <c r="K977" s="21">
        <f>IF($J977="","",$H977/$J977*100)</f>
        <v/>
      </c>
      <c r="L977" s="21">
        <f>IF($J977="","",$J977/$H977)</f>
        <v/>
      </c>
      <c r="M977" s="21">
        <f>IF($B977="","",IFERROR(SUMIFS($H$4:$H$1003,$B$4:$B$1003,$B977,$J$4:$J$1003,"&gt;0")/SUMIFS($J$4:$J$1003,$B$4:$B$1003,$B977)*100,""))</f>
        <v/>
      </c>
      <c r="N977" s="23">
        <f>IF(OR($K977="",$M977=""),"",$K977/$M977-1)</f>
        <v/>
      </c>
      <c r="O977" s="24">
        <f>IF($N977="","",IF($N977&gt;0.3,"Very high",IF($N977&gt;0.2,"High","")))</f>
        <v/>
      </c>
    </row>
    <row r="978">
      <c r="A978" s="16" t="n"/>
      <c r="B978" s="17" t="n"/>
      <c r="C978" s="17" t="n"/>
      <c r="D978" s="18" t="n"/>
      <c r="E978" s="19" t="n"/>
      <c r="F978" s="20" t="n"/>
      <c r="G978" s="17" t="n"/>
      <c r="H978" s="21">
        <f>IF(OR($B978="",$E978=""),"",IF($B978&lt;&gt;$B977,$E978,IF($G977="Yes",$E978,N($H977)+$E978)))</f>
        <v/>
      </c>
      <c r="I978" s="22">
        <f>IF($B978="","",IF($B978&lt;&gt;$B977,"",IF($G977="Yes",IF($D977="","",$D977),$I977)))</f>
        <v/>
      </c>
      <c r="J978" s="22">
        <f>IF(OR($G978&lt;&gt;"Yes",$I978="",$D978=""),"",IF($D978-$I978&gt;0,$D978-$I978,""))</f>
        <v/>
      </c>
      <c r="K978" s="21">
        <f>IF($J978="","",$H978/$J978*100)</f>
        <v/>
      </c>
      <c r="L978" s="21">
        <f>IF($J978="","",$J978/$H978)</f>
        <v/>
      </c>
      <c r="M978" s="21">
        <f>IF($B978="","",IFERROR(SUMIFS($H$4:$H$1003,$B$4:$B$1003,$B978,$J$4:$J$1003,"&gt;0")/SUMIFS($J$4:$J$1003,$B$4:$B$1003,$B978)*100,""))</f>
        <v/>
      </c>
      <c r="N978" s="23">
        <f>IF(OR($K978="",$M978=""),"",$K978/$M978-1)</f>
        <v/>
      </c>
      <c r="O978" s="24">
        <f>IF($N978="","",IF($N978&gt;0.3,"Very high",IF($N978&gt;0.2,"High","")))</f>
        <v/>
      </c>
    </row>
    <row r="979">
      <c r="A979" s="16" t="n"/>
      <c r="B979" s="17" t="n"/>
      <c r="C979" s="17" t="n"/>
      <c r="D979" s="18" t="n"/>
      <c r="E979" s="19" t="n"/>
      <c r="F979" s="20" t="n"/>
      <c r="G979" s="17" t="n"/>
      <c r="H979" s="21">
        <f>IF(OR($B979="",$E979=""),"",IF($B979&lt;&gt;$B978,$E979,IF($G978="Yes",$E979,N($H978)+$E979)))</f>
        <v/>
      </c>
      <c r="I979" s="22">
        <f>IF($B979="","",IF($B979&lt;&gt;$B978,"",IF($G978="Yes",IF($D978="","",$D978),$I978)))</f>
        <v/>
      </c>
      <c r="J979" s="22">
        <f>IF(OR($G979&lt;&gt;"Yes",$I979="",$D979=""),"",IF($D979-$I979&gt;0,$D979-$I979,""))</f>
        <v/>
      </c>
      <c r="K979" s="21">
        <f>IF($J979="","",$H979/$J979*100)</f>
        <v/>
      </c>
      <c r="L979" s="21">
        <f>IF($J979="","",$J979/$H979)</f>
        <v/>
      </c>
      <c r="M979" s="21">
        <f>IF($B979="","",IFERROR(SUMIFS($H$4:$H$1003,$B$4:$B$1003,$B979,$J$4:$J$1003,"&gt;0")/SUMIFS($J$4:$J$1003,$B$4:$B$1003,$B979)*100,""))</f>
        <v/>
      </c>
      <c r="N979" s="23">
        <f>IF(OR($K979="",$M979=""),"",$K979/$M979-1)</f>
        <v/>
      </c>
      <c r="O979" s="24">
        <f>IF($N979="","",IF($N979&gt;0.3,"Very high",IF($N979&gt;0.2,"High","")))</f>
        <v/>
      </c>
    </row>
    <row r="980">
      <c r="A980" s="16" t="n"/>
      <c r="B980" s="17" t="n"/>
      <c r="C980" s="17" t="n"/>
      <c r="D980" s="18" t="n"/>
      <c r="E980" s="19" t="n"/>
      <c r="F980" s="20" t="n"/>
      <c r="G980" s="17" t="n"/>
      <c r="H980" s="21">
        <f>IF(OR($B980="",$E980=""),"",IF($B980&lt;&gt;$B979,$E980,IF($G979="Yes",$E980,N($H979)+$E980)))</f>
        <v/>
      </c>
      <c r="I980" s="22">
        <f>IF($B980="","",IF($B980&lt;&gt;$B979,"",IF($G979="Yes",IF($D979="","",$D979),$I979)))</f>
        <v/>
      </c>
      <c r="J980" s="22">
        <f>IF(OR($G980&lt;&gt;"Yes",$I980="",$D980=""),"",IF($D980-$I980&gt;0,$D980-$I980,""))</f>
        <v/>
      </c>
      <c r="K980" s="21">
        <f>IF($J980="","",$H980/$J980*100)</f>
        <v/>
      </c>
      <c r="L980" s="21">
        <f>IF($J980="","",$J980/$H980)</f>
        <v/>
      </c>
      <c r="M980" s="21">
        <f>IF($B980="","",IFERROR(SUMIFS($H$4:$H$1003,$B$4:$B$1003,$B980,$J$4:$J$1003,"&gt;0")/SUMIFS($J$4:$J$1003,$B$4:$B$1003,$B980)*100,""))</f>
        <v/>
      </c>
      <c r="N980" s="23">
        <f>IF(OR($K980="",$M980=""),"",$K980/$M980-1)</f>
        <v/>
      </c>
      <c r="O980" s="24">
        <f>IF($N980="","",IF($N980&gt;0.3,"Very high",IF($N980&gt;0.2,"High","")))</f>
        <v/>
      </c>
    </row>
    <row r="981">
      <c r="A981" s="16" t="n"/>
      <c r="B981" s="17" t="n"/>
      <c r="C981" s="17" t="n"/>
      <c r="D981" s="18" t="n"/>
      <c r="E981" s="19" t="n"/>
      <c r="F981" s="20" t="n"/>
      <c r="G981" s="17" t="n"/>
      <c r="H981" s="21">
        <f>IF(OR($B981="",$E981=""),"",IF($B981&lt;&gt;$B980,$E981,IF($G980="Yes",$E981,N($H980)+$E981)))</f>
        <v/>
      </c>
      <c r="I981" s="22">
        <f>IF($B981="","",IF($B981&lt;&gt;$B980,"",IF($G980="Yes",IF($D980="","",$D980),$I980)))</f>
        <v/>
      </c>
      <c r="J981" s="22">
        <f>IF(OR($G981&lt;&gt;"Yes",$I981="",$D981=""),"",IF($D981-$I981&gt;0,$D981-$I981,""))</f>
        <v/>
      </c>
      <c r="K981" s="21">
        <f>IF($J981="","",$H981/$J981*100)</f>
        <v/>
      </c>
      <c r="L981" s="21">
        <f>IF($J981="","",$J981/$H981)</f>
        <v/>
      </c>
      <c r="M981" s="21">
        <f>IF($B981="","",IFERROR(SUMIFS($H$4:$H$1003,$B$4:$B$1003,$B981,$J$4:$J$1003,"&gt;0")/SUMIFS($J$4:$J$1003,$B$4:$B$1003,$B981)*100,""))</f>
        <v/>
      </c>
      <c r="N981" s="23">
        <f>IF(OR($K981="",$M981=""),"",$K981/$M981-1)</f>
        <v/>
      </c>
      <c r="O981" s="24">
        <f>IF($N981="","",IF($N981&gt;0.3,"Very high",IF($N981&gt;0.2,"High","")))</f>
        <v/>
      </c>
    </row>
    <row r="982">
      <c r="A982" s="16" t="n"/>
      <c r="B982" s="17" t="n"/>
      <c r="C982" s="17" t="n"/>
      <c r="D982" s="18" t="n"/>
      <c r="E982" s="19" t="n"/>
      <c r="F982" s="20" t="n"/>
      <c r="G982" s="17" t="n"/>
      <c r="H982" s="21">
        <f>IF(OR($B982="",$E982=""),"",IF($B982&lt;&gt;$B981,$E982,IF($G981="Yes",$E982,N($H981)+$E982)))</f>
        <v/>
      </c>
      <c r="I982" s="22">
        <f>IF($B982="","",IF($B982&lt;&gt;$B981,"",IF($G981="Yes",IF($D981="","",$D981),$I981)))</f>
        <v/>
      </c>
      <c r="J982" s="22">
        <f>IF(OR($G982&lt;&gt;"Yes",$I982="",$D982=""),"",IF($D982-$I982&gt;0,$D982-$I982,""))</f>
        <v/>
      </c>
      <c r="K982" s="21">
        <f>IF($J982="","",$H982/$J982*100)</f>
        <v/>
      </c>
      <c r="L982" s="21">
        <f>IF($J982="","",$J982/$H982)</f>
        <v/>
      </c>
      <c r="M982" s="21">
        <f>IF($B982="","",IFERROR(SUMIFS($H$4:$H$1003,$B$4:$B$1003,$B982,$J$4:$J$1003,"&gt;0")/SUMIFS($J$4:$J$1003,$B$4:$B$1003,$B982)*100,""))</f>
        <v/>
      </c>
      <c r="N982" s="23">
        <f>IF(OR($K982="",$M982=""),"",$K982/$M982-1)</f>
        <v/>
      </c>
      <c r="O982" s="24">
        <f>IF($N982="","",IF($N982&gt;0.3,"Very high",IF($N982&gt;0.2,"High","")))</f>
        <v/>
      </c>
    </row>
    <row r="983">
      <c r="A983" s="16" t="n"/>
      <c r="B983" s="17" t="n"/>
      <c r="C983" s="17" t="n"/>
      <c r="D983" s="18" t="n"/>
      <c r="E983" s="19" t="n"/>
      <c r="F983" s="20" t="n"/>
      <c r="G983" s="17" t="n"/>
      <c r="H983" s="21">
        <f>IF(OR($B983="",$E983=""),"",IF($B983&lt;&gt;$B982,$E983,IF($G982="Yes",$E983,N($H982)+$E983)))</f>
        <v/>
      </c>
      <c r="I983" s="22">
        <f>IF($B983="","",IF($B983&lt;&gt;$B982,"",IF($G982="Yes",IF($D982="","",$D982),$I982)))</f>
        <v/>
      </c>
      <c r="J983" s="22">
        <f>IF(OR($G983&lt;&gt;"Yes",$I983="",$D983=""),"",IF($D983-$I983&gt;0,$D983-$I983,""))</f>
        <v/>
      </c>
      <c r="K983" s="21">
        <f>IF($J983="","",$H983/$J983*100)</f>
        <v/>
      </c>
      <c r="L983" s="21">
        <f>IF($J983="","",$J983/$H983)</f>
        <v/>
      </c>
      <c r="M983" s="21">
        <f>IF($B983="","",IFERROR(SUMIFS($H$4:$H$1003,$B$4:$B$1003,$B983,$J$4:$J$1003,"&gt;0")/SUMIFS($J$4:$J$1003,$B$4:$B$1003,$B983)*100,""))</f>
        <v/>
      </c>
      <c r="N983" s="23">
        <f>IF(OR($K983="",$M983=""),"",$K983/$M983-1)</f>
        <v/>
      </c>
      <c r="O983" s="24">
        <f>IF($N983="","",IF($N983&gt;0.3,"Very high",IF($N983&gt;0.2,"High","")))</f>
        <v/>
      </c>
    </row>
    <row r="984">
      <c r="A984" s="16" t="n"/>
      <c r="B984" s="17" t="n"/>
      <c r="C984" s="17" t="n"/>
      <c r="D984" s="18" t="n"/>
      <c r="E984" s="19" t="n"/>
      <c r="F984" s="20" t="n"/>
      <c r="G984" s="17" t="n"/>
      <c r="H984" s="21">
        <f>IF(OR($B984="",$E984=""),"",IF($B984&lt;&gt;$B983,$E984,IF($G983="Yes",$E984,N($H983)+$E984)))</f>
        <v/>
      </c>
      <c r="I984" s="22">
        <f>IF($B984="","",IF($B984&lt;&gt;$B983,"",IF($G983="Yes",IF($D983="","",$D983),$I983)))</f>
        <v/>
      </c>
      <c r="J984" s="22">
        <f>IF(OR($G984&lt;&gt;"Yes",$I984="",$D984=""),"",IF($D984-$I984&gt;0,$D984-$I984,""))</f>
        <v/>
      </c>
      <c r="K984" s="21">
        <f>IF($J984="","",$H984/$J984*100)</f>
        <v/>
      </c>
      <c r="L984" s="21">
        <f>IF($J984="","",$J984/$H984)</f>
        <v/>
      </c>
      <c r="M984" s="21">
        <f>IF($B984="","",IFERROR(SUMIFS($H$4:$H$1003,$B$4:$B$1003,$B984,$J$4:$J$1003,"&gt;0")/SUMIFS($J$4:$J$1003,$B$4:$B$1003,$B984)*100,""))</f>
        <v/>
      </c>
      <c r="N984" s="23">
        <f>IF(OR($K984="",$M984=""),"",$K984/$M984-1)</f>
        <v/>
      </c>
      <c r="O984" s="24">
        <f>IF($N984="","",IF($N984&gt;0.3,"Very high",IF($N984&gt;0.2,"High","")))</f>
        <v/>
      </c>
    </row>
    <row r="985">
      <c r="A985" s="16" t="n"/>
      <c r="B985" s="17" t="n"/>
      <c r="C985" s="17" t="n"/>
      <c r="D985" s="18" t="n"/>
      <c r="E985" s="19" t="n"/>
      <c r="F985" s="20" t="n"/>
      <c r="G985" s="17" t="n"/>
      <c r="H985" s="21">
        <f>IF(OR($B985="",$E985=""),"",IF($B985&lt;&gt;$B984,$E985,IF($G984="Yes",$E985,N($H984)+$E985)))</f>
        <v/>
      </c>
      <c r="I985" s="22">
        <f>IF($B985="","",IF($B985&lt;&gt;$B984,"",IF($G984="Yes",IF($D984="","",$D984),$I984)))</f>
        <v/>
      </c>
      <c r="J985" s="22">
        <f>IF(OR($G985&lt;&gt;"Yes",$I985="",$D985=""),"",IF($D985-$I985&gt;0,$D985-$I985,""))</f>
        <v/>
      </c>
      <c r="K985" s="21">
        <f>IF($J985="","",$H985/$J985*100)</f>
        <v/>
      </c>
      <c r="L985" s="21">
        <f>IF($J985="","",$J985/$H985)</f>
        <v/>
      </c>
      <c r="M985" s="21">
        <f>IF($B985="","",IFERROR(SUMIFS($H$4:$H$1003,$B$4:$B$1003,$B985,$J$4:$J$1003,"&gt;0")/SUMIFS($J$4:$J$1003,$B$4:$B$1003,$B985)*100,""))</f>
        <v/>
      </c>
      <c r="N985" s="23">
        <f>IF(OR($K985="",$M985=""),"",$K985/$M985-1)</f>
        <v/>
      </c>
      <c r="O985" s="24">
        <f>IF($N985="","",IF($N985&gt;0.3,"Very high",IF($N985&gt;0.2,"High","")))</f>
        <v/>
      </c>
    </row>
    <row r="986">
      <c r="A986" s="16" t="n"/>
      <c r="B986" s="17" t="n"/>
      <c r="C986" s="17" t="n"/>
      <c r="D986" s="18" t="n"/>
      <c r="E986" s="19" t="n"/>
      <c r="F986" s="20" t="n"/>
      <c r="G986" s="17" t="n"/>
      <c r="H986" s="21">
        <f>IF(OR($B986="",$E986=""),"",IF($B986&lt;&gt;$B985,$E986,IF($G985="Yes",$E986,N($H985)+$E986)))</f>
        <v/>
      </c>
      <c r="I986" s="22">
        <f>IF($B986="","",IF($B986&lt;&gt;$B985,"",IF($G985="Yes",IF($D985="","",$D985),$I985)))</f>
        <v/>
      </c>
      <c r="J986" s="22">
        <f>IF(OR($G986&lt;&gt;"Yes",$I986="",$D986=""),"",IF($D986-$I986&gt;0,$D986-$I986,""))</f>
        <v/>
      </c>
      <c r="K986" s="21">
        <f>IF($J986="","",$H986/$J986*100)</f>
        <v/>
      </c>
      <c r="L986" s="21">
        <f>IF($J986="","",$J986/$H986)</f>
        <v/>
      </c>
      <c r="M986" s="21">
        <f>IF($B986="","",IFERROR(SUMIFS($H$4:$H$1003,$B$4:$B$1003,$B986,$J$4:$J$1003,"&gt;0")/SUMIFS($J$4:$J$1003,$B$4:$B$1003,$B986)*100,""))</f>
        <v/>
      </c>
      <c r="N986" s="23">
        <f>IF(OR($K986="",$M986=""),"",$K986/$M986-1)</f>
        <v/>
      </c>
      <c r="O986" s="24">
        <f>IF($N986="","",IF($N986&gt;0.3,"Very high",IF($N986&gt;0.2,"High","")))</f>
        <v/>
      </c>
    </row>
    <row r="987">
      <c r="A987" s="16" t="n"/>
      <c r="B987" s="17" t="n"/>
      <c r="C987" s="17" t="n"/>
      <c r="D987" s="18" t="n"/>
      <c r="E987" s="19" t="n"/>
      <c r="F987" s="20" t="n"/>
      <c r="G987" s="17" t="n"/>
      <c r="H987" s="21">
        <f>IF(OR($B987="",$E987=""),"",IF($B987&lt;&gt;$B986,$E987,IF($G986="Yes",$E987,N($H986)+$E987)))</f>
        <v/>
      </c>
      <c r="I987" s="22">
        <f>IF($B987="","",IF($B987&lt;&gt;$B986,"",IF($G986="Yes",IF($D986="","",$D986),$I986)))</f>
        <v/>
      </c>
      <c r="J987" s="22">
        <f>IF(OR($G987&lt;&gt;"Yes",$I987="",$D987=""),"",IF($D987-$I987&gt;0,$D987-$I987,""))</f>
        <v/>
      </c>
      <c r="K987" s="21">
        <f>IF($J987="","",$H987/$J987*100)</f>
        <v/>
      </c>
      <c r="L987" s="21">
        <f>IF($J987="","",$J987/$H987)</f>
        <v/>
      </c>
      <c r="M987" s="21">
        <f>IF($B987="","",IFERROR(SUMIFS($H$4:$H$1003,$B$4:$B$1003,$B987,$J$4:$J$1003,"&gt;0")/SUMIFS($J$4:$J$1003,$B$4:$B$1003,$B987)*100,""))</f>
        <v/>
      </c>
      <c r="N987" s="23">
        <f>IF(OR($K987="",$M987=""),"",$K987/$M987-1)</f>
        <v/>
      </c>
      <c r="O987" s="24">
        <f>IF($N987="","",IF($N987&gt;0.3,"Very high",IF($N987&gt;0.2,"High","")))</f>
        <v/>
      </c>
    </row>
    <row r="988">
      <c r="A988" s="16" t="n"/>
      <c r="B988" s="17" t="n"/>
      <c r="C988" s="17" t="n"/>
      <c r="D988" s="18" t="n"/>
      <c r="E988" s="19" t="n"/>
      <c r="F988" s="20" t="n"/>
      <c r="G988" s="17" t="n"/>
      <c r="H988" s="21">
        <f>IF(OR($B988="",$E988=""),"",IF($B988&lt;&gt;$B987,$E988,IF($G987="Yes",$E988,N($H987)+$E988)))</f>
        <v/>
      </c>
      <c r="I988" s="22">
        <f>IF($B988="","",IF($B988&lt;&gt;$B987,"",IF($G987="Yes",IF($D987="","",$D987),$I987)))</f>
        <v/>
      </c>
      <c r="J988" s="22">
        <f>IF(OR($G988&lt;&gt;"Yes",$I988="",$D988=""),"",IF($D988-$I988&gt;0,$D988-$I988,""))</f>
        <v/>
      </c>
      <c r="K988" s="21">
        <f>IF($J988="","",$H988/$J988*100)</f>
        <v/>
      </c>
      <c r="L988" s="21">
        <f>IF($J988="","",$J988/$H988)</f>
        <v/>
      </c>
      <c r="M988" s="21">
        <f>IF($B988="","",IFERROR(SUMIFS($H$4:$H$1003,$B$4:$B$1003,$B988,$J$4:$J$1003,"&gt;0")/SUMIFS($J$4:$J$1003,$B$4:$B$1003,$B988)*100,""))</f>
        <v/>
      </c>
      <c r="N988" s="23">
        <f>IF(OR($K988="",$M988=""),"",$K988/$M988-1)</f>
        <v/>
      </c>
      <c r="O988" s="24">
        <f>IF($N988="","",IF($N988&gt;0.3,"Very high",IF($N988&gt;0.2,"High","")))</f>
        <v/>
      </c>
    </row>
    <row r="989">
      <c r="A989" s="16" t="n"/>
      <c r="B989" s="17" t="n"/>
      <c r="C989" s="17" t="n"/>
      <c r="D989" s="18" t="n"/>
      <c r="E989" s="19" t="n"/>
      <c r="F989" s="20" t="n"/>
      <c r="G989" s="17" t="n"/>
      <c r="H989" s="21">
        <f>IF(OR($B989="",$E989=""),"",IF($B989&lt;&gt;$B988,$E989,IF($G988="Yes",$E989,N($H988)+$E989)))</f>
        <v/>
      </c>
      <c r="I989" s="22">
        <f>IF($B989="","",IF($B989&lt;&gt;$B988,"",IF($G988="Yes",IF($D988="","",$D988),$I988)))</f>
        <v/>
      </c>
      <c r="J989" s="22">
        <f>IF(OR($G989&lt;&gt;"Yes",$I989="",$D989=""),"",IF($D989-$I989&gt;0,$D989-$I989,""))</f>
        <v/>
      </c>
      <c r="K989" s="21">
        <f>IF($J989="","",$H989/$J989*100)</f>
        <v/>
      </c>
      <c r="L989" s="21">
        <f>IF($J989="","",$J989/$H989)</f>
        <v/>
      </c>
      <c r="M989" s="21">
        <f>IF($B989="","",IFERROR(SUMIFS($H$4:$H$1003,$B$4:$B$1003,$B989,$J$4:$J$1003,"&gt;0")/SUMIFS($J$4:$J$1003,$B$4:$B$1003,$B989)*100,""))</f>
        <v/>
      </c>
      <c r="N989" s="23">
        <f>IF(OR($K989="",$M989=""),"",$K989/$M989-1)</f>
        <v/>
      </c>
      <c r="O989" s="24">
        <f>IF($N989="","",IF($N989&gt;0.3,"Very high",IF($N989&gt;0.2,"High","")))</f>
        <v/>
      </c>
    </row>
    <row r="990">
      <c r="A990" s="16" t="n"/>
      <c r="B990" s="17" t="n"/>
      <c r="C990" s="17" t="n"/>
      <c r="D990" s="18" t="n"/>
      <c r="E990" s="19" t="n"/>
      <c r="F990" s="20" t="n"/>
      <c r="G990" s="17" t="n"/>
      <c r="H990" s="21">
        <f>IF(OR($B990="",$E990=""),"",IF($B990&lt;&gt;$B989,$E990,IF($G989="Yes",$E990,N($H989)+$E990)))</f>
        <v/>
      </c>
      <c r="I990" s="22">
        <f>IF($B990="","",IF($B990&lt;&gt;$B989,"",IF($G989="Yes",IF($D989="","",$D989),$I989)))</f>
        <v/>
      </c>
      <c r="J990" s="22">
        <f>IF(OR($G990&lt;&gt;"Yes",$I990="",$D990=""),"",IF($D990-$I990&gt;0,$D990-$I990,""))</f>
        <v/>
      </c>
      <c r="K990" s="21">
        <f>IF($J990="","",$H990/$J990*100)</f>
        <v/>
      </c>
      <c r="L990" s="21">
        <f>IF($J990="","",$J990/$H990)</f>
        <v/>
      </c>
      <c r="M990" s="21">
        <f>IF($B990="","",IFERROR(SUMIFS($H$4:$H$1003,$B$4:$B$1003,$B990,$J$4:$J$1003,"&gt;0")/SUMIFS($J$4:$J$1003,$B$4:$B$1003,$B990)*100,""))</f>
        <v/>
      </c>
      <c r="N990" s="23">
        <f>IF(OR($K990="",$M990=""),"",$K990/$M990-1)</f>
        <v/>
      </c>
      <c r="O990" s="24">
        <f>IF($N990="","",IF($N990&gt;0.3,"Very high",IF($N990&gt;0.2,"High","")))</f>
        <v/>
      </c>
    </row>
    <row r="991">
      <c r="A991" s="16" t="n"/>
      <c r="B991" s="17" t="n"/>
      <c r="C991" s="17" t="n"/>
      <c r="D991" s="18" t="n"/>
      <c r="E991" s="19" t="n"/>
      <c r="F991" s="20" t="n"/>
      <c r="G991" s="17" t="n"/>
      <c r="H991" s="21">
        <f>IF(OR($B991="",$E991=""),"",IF($B991&lt;&gt;$B990,$E991,IF($G990="Yes",$E991,N($H990)+$E991)))</f>
        <v/>
      </c>
      <c r="I991" s="22">
        <f>IF($B991="","",IF($B991&lt;&gt;$B990,"",IF($G990="Yes",IF($D990="","",$D990),$I990)))</f>
        <v/>
      </c>
      <c r="J991" s="22">
        <f>IF(OR($G991&lt;&gt;"Yes",$I991="",$D991=""),"",IF($D991-$I991&gt;0,$D991-$I991,""))</f>
        <v/>
      </c>
      <c r="K991" s="21">
        <f>IF($J991="","",$H991/$J991*100)</f>
        <v/>
      </c>
      <c r="L991" s="21">
        <f>IF($J991="","",$J991/$H991)</f>
        <v/>
      </c>
      <c r="M991" s="21">
        <f>IF($B991="","",IFERROR(SUMIFS($H$4:$H$1003,$B$4:$B$1003,$B991,$J$4:$J$1003,"&gt;0")/SUMIFS($J$4:$J$1003,$B$4:$B$1003,$B991)*100,""))</f>
        <v/>
      </c>
      <c r="N991" s="23">
        <f>IF(OR($K991="",$M991=""),"",$K991/$M991-1)</f>
        <v/>
      </c>
      <c r="O991" s="24">
        <f>IF($N991="","",IF($N991&gt;0.3,"Very high",IF($N991&gt;0.2,"High","")))</f>
        <v/>
      </c>
    </row>
    <row r="992">
      <c r="A992" s="16" t="n"/>
      <c r="B992" s="17" t="n"/>
      <c r="C992" s="17" t="n"/>
      <c r="D992" s="18" t="n"/>
      <c r="E992" s="19" t="n"/>
      <c r="F992" s="20" t="n"/>
      <c r="G992" s="17" t="n"/>
      <c r="H992" s="21">
        <f>IF(OR($B992="",$E992=""),"",IF($B992&lt;&gt;$B991,$E992,IF($G991="Yes",$E992,N($H991)+$E992)))</f>
        <v/>
      </c>
      <c r="I992" s="22">
        <f>IF($B992="","",IF($B992&lt;&gt;$B991,"",IF($G991="Yes",IF($D991="","",$D991),$I991)))</f>
        <v/>
      </c>
      <c r="J992" s="22">
        <f>IF(OR($G992&lt;&gt;"Yes",$I992="",$D992=""),"",IF($D992-$I992&gt;0,$D992-$I992,""))</f>
        <v/>
      </c>
      <c r="K992" s="21">
        <f>IF($J992="","",$H992/$J992*100)</f>
        <v/>
      </c>
      <c r="L992" s="21">
        <f>IF($J992="","",$J992/$H992)</f>
        <v/>
      </c>
      <c r="M992" s="21">
        <f>IF($B992="","",IFERROR(SUMIFS($H$4:$H$1003,$B$4:$B$1003,$B992,$J$4:$J$1003,"&gt;0")/SUMIFS($J$4:$J$1003,$B$4:$B$1003,$B992)*100,""))</f>
        <v/>
      </c>
      <c r="N992" s="23">
        <f>IF(OR($K992="",$M992=""),"",$K992/$M992-1)</f>
        <v/>
      </c>
      <c r="O992" s="24">
        <f>IF($N992="","",IF($N992&gt;0.3,"Very high",IF($N992&gt;0.2,"High","")))</f>
        <v/>
      </c>
    </row>
    <row r="993">
      <c r="A993" s="16" t="n"/>
      <c r="B993" s="17" t="n"/>
      <c r="C993" s="17" t="n"/>
      <c r="D993" s="18" t="n"/>
      <c r="E993" s="19" t="n"/>
      <c r="F993" s="20" t="n"/>
      <c r="G993" s="17" t="n"/>
      <c r="H993" s="21">
        <f>IF(OR($B993="",$E993=""),"",IF($B993&lt;&gt;$B992,$E993,IF($G992="Yes",$E993,N($H992)+$E993)))</f>
        <v/>
      </c>
      <c r="I993" s="22">
        <f>IF($B993="","",IF($B993&lt;&gt;$B992,"",IF($G992="Yes",IF($D992="","",$D992),$I992)))</f>
        <v/>
      </c>
      <c r="J993" s="22">
        <f>IF(OR($G993&lt;&gt;"Yes",$I993="",$D993=""),"",IF($D993-$I993&gt;0,$D993-$I993,""))</f>
        <v/>
      </c>
      <c r="K993" s="21">
        <f>IF($J993="","",$H993/$J993*100)</f>
        <v/>
      </c>
      <c r="L993" s="21">
        <f>IF($J993="","",$J993/$H993)</f>
        <v/>
      </c>
      <c r="M993" s="21">
        <f>IF($B993="","",IFERROR(SUMIFS($H$4:$H$1003,$B$4:$B$1003,$B993,$J$4:$J$1003,"&gt;0")/SUMIFS($J$4:$J$1003,$B$4:$B$1003,$B993)*100,""))</f>
        <v/>
      </c>
      <c r="N993" s="23">
        <f>IF(OR($K993="",$M993=""),"",$K993/$M993-1)</f>
        <v/>
      </c>
      <c r="O993" s="24">
        <f>IF($N993="","",IF($N993&gt;0.3,"Very high",IF($N993&gt;0.2,"High","")))</f>
        <v/>
      </c>
    </row>
    <row r="994">
      <c r="A994" s="16" t="n"/>
      <c r="B994" s="17" t="n"/>
      <c r="C994" s="17" t="n"/>
      <c r="D994" s="18" t="n"/>
      <c r="E994" s="19" t="n"/>
      <c r="F994" s="20" t="n"/>
      <c r="G994" s="17" t="n"/>
      <c r="H994" s="21">
        <f>IF(OR($B994="",$E994=""),"",IF($B994&lt;&gt;$B993,$E994,IF($G993="Yes",$E994,N($H993)+$E994)))</f>
        <v/>
      </c>
      <c r="I994" s="22">
        <f>IF($B994="","",IF($B994&lt;&gt;$B993,"",IF($G993="Yes",IF($D993="","",$D993),$I993)))</f>
        <v/>
      </c>
      <c r="J994" s="22">
        <f>IF(OR($G994&lt;&gt;"Yes",$I994="",$D994=""),"",IF($D994-$I994&gt;0,$D994-$I994,""))</f>
        <v/>
      </c>
      <c r="K994" s="21">
        <f>IF($J994="","",$H994/$J994*100)</f>
        <v/>
      </c>
      <c r="L994" s="21">
        <f>IF($J994="","",$J994/$H994)</f>
        <v/>
      </c>
      <c r="M994" s="21">
        <f>IF($B994="","",IFERROR(SUMIFS($H$4:$H$1003,$B$4:$B$1003,$B994,$J$4:$J$1003,"&gt;0")/SUMIFS($J$4:$J$1003,$B$4:$B$1003,$B994)*100,""))</f>
        <v/>
      </c>
      <c r="N994" s="23">
        <f>IF(OR($K994="",$M994=""),"",$K994/$M994-1)</f>
        <v/>
      </c>
      <c r="O994" s="24">
        <f>IF($N994="","",IF($N994&gt;0.3,"Very high",IF($N994&gt;0.2,"High","")))</f>
        <v/>
      </c>
    </row>
    <row r="995">
      <c r="A995" s="16" t="n"/>
      <c r="B995" s="17" t="n"/>
      <c r="C995" s="17" t="n"/>
      <c r="D995" s="18" t="n"/>
      <c r="E995" s="19" t="n"/>
      <c r="F995" s="20" t="n"/>
      <c r="G995" s="17" t="n"/>
      <c r="H995" s="21">
        <f>IF(OR($B995="",$E995=""),"",IF($B995&lt;&gt;$B994,$E995,IF($G994="Yes",$E995,N($H994)+$E995)))</f>
        <v/>
      </c>
      <c r="I995" s="22">
        <f>IF($B995="","",IF($B995&lt;&gt;$B994,"",IF($G994="Yes",IF($D994="","",$D994),$I994)))</f>
        <v/>
      </c>
      <c r="J995" s="22">
        <f>IF(OR($G995&lt;&gt;"Yes",$I995="",$D995=""),"",IF($D995-$I995&gt;0,$D995-$I995,""))</f>
        <v/>
      </c>
      <c r="K995" s="21">
        <f>IF($J995="","",$H995/$J995*100)</f>
        <v/>
      </c>
      <c r="L995" s="21">
        <f>IF($J995="","",$J995/$H995)</f>
        <v/>
      </c>
      <c r="M995" s="21">
        <f>IF($B995="","",IFERROR(SUMIFS($H$4:$H$1003,$B$4:$B$1003,$B995,$J$4:$J$1003,"&gt;0")/SUMIFS($J$4:$J$1003,$B$4:$B$1003,$B995)*100,""))</f>
        <v/>
      </c>
      <c r="N995" s="23">
        <f>IF(OR($K995="",$M995=""),"",$K995/$M995-1)</f>
        <v/>
      </c>
      <c r="O995" s="24">
        <f>IF($N995="","",IF($N995&gt;0.3,"Very high",IF($N995&gt;0.2,"High","")))</f>
        <v/>
      </c>
    </row>
    <row r="996">
      <c r="A996" s="16" t="n"/>
      <c r="B996" s="17" t="n"/>
      <c r="C996" s="17" t="n"/>
      <c r="D996" s="18" t="n"/>
      <c r="E996" s="19" t="n"/>
      <c r="F996" s="20" t="n"/>
      <c r="G996" s="17" t="n"/>
      <c r="H996" s="21">
        <f>IF(OR($B996="",$E996=""),"",IF($B996&lt;&gt;$B995,$E996,IF($G995="Yes",$E996,N($H995)+$E996)))</f>
        <v/>
      </c>
      <c r="I996" s="22">
        <f>IF($B996="","",IF($B996&lt;&gt;$B995,"",IF($G995="Yes",IF($D995="","",$D995),$I995)))</f>
        <v/>
      </c>
      <c r="J996" s="22">
        <f>IF(OR($G996&lt;&gt;"Yes",$I996="",$D996=""),"",IF($D996-$I996&gt;0,$D996-$I996,""))</f>
        <v/>
      </c>
      <c r="K996" s="21">
        <f>IF($J996="","",$H996/$J996*100)</f>
        <v/>
      </c>
      <c r="L996" s="21">
        <f>IF($J996="","",$J996/$H996)</f>
        <v/>
      </c>
      <c r="M996" s="21">
        <f>IF($B996="","",IFERROR(SUMIFS($H$4:$H$1003,$B$4:$B$1003,$B996,$J$4:$J$1003,"&gt;0")/SUMIFS($J$4:$J$1003,$B$4:$B$1003,$B996)*100,""))</f>
        <v/>
      </c>
      <c r="N996" s="23">
        <f>IF(OR($K996="",$M996=""),"",$K996/$M996-1)</f>
        <v/>
      </c>
      <c r="O996" s="24">
        <f>IF($N996="","",IF($N996&gt;0.3,"Very high",IF($N996&gt;0.2,"High","")))</f>
        <v/>
      </c>
    </row>
    <row r="997">
      <c r="A997" s="16" t="n"/>
      <c r="B997" s="17" t="n"/>
      <c r="C997" s="17" t="n"/>
      <c r="D997" s="18" t="n"/>
      <c r="E997" s="19" t="n"/>
      <c r="F997" s="20" t="n"/>
      <c r="G997" s="17" t="n"/>
      <c r="H997" s="21">
        <f>IF(OR($B997="",$E997=""),"",IF($B997&lt;&gt;$B996,$E997,IF($G996="Yes",$E997,N($H996)+$E997)))</f>
        <v/>
      </c>
      <c r="I997" s="22">
        <f>IF($B997="","",IF($B997&lt;&gt;$B996,"",IF($G996="Yes",IF($D996="","",$D996),$I996)))</f>
        <v/>
      </c>
      <c r="J997" s="22">
        <f>IF(OR($G997&lt;&gt;"Yes",$I997="",$D997=""),"",IF($D997-$I997&gt;0,$D997-$I997,""))</f>
        <v/>
      </c>
      <c r="K997" s="21">
        <f>IF($J997="","",$H997/$J997*100)</f>
        <v/>
      </c>
      <c r="L997" s="21">
        <f>IF($J997="","",$J997/$H997)</f>
        <v/>
      </c>
      <c r="M997" s="21">
        <f>IF($B997="","",IFERROR(SUMIFS($H$4:$H$1003,$B$4:$B$1003,$B997,$J$4:$J$1003,"&gt;0")/SUMIFS($J$4:$J$1003,$B$4:$B$1003,$B997)*100,""))</f>
        <v/>
      </c>
      <c r="N997" s="23">
        <f>IF(OR($K997="",$M997=""),"",$K997/$M997-1)</f>
        <v/>
      </c>
      <c r="O997" s="24">
        <f>IF($N997="","",IF($N997&gt;0.3,"Very high",IF($N997&gt;0.2,"High","")))</f>
        <v/>
      </c>
    </row>
    <row r="998">
      <c r="A998" s="16" t="n"/>
      <c r="B998" s="17" t="n"/>
      <c r="C998" s="17" t="n"/>
      <c r="D998" s="18" t="n"/>
      <c r="E998" s="19" t="n"/>
      <c r="F998" s="20" t="n"/>
      <c r="G998" s="17" t="n"/>
      <c r="H998" s="21">
        <f>IF(OR($B998="",$E998=""),"",IF($B998&lt;&gt;$B997,$E998,IF($G997="Yes",$E998,N($H997)+$E998)))</f>
        <v/>
      </c>
      <c r="I998" s="22">
        <f>IF($B998="","",IF($B998&lt;&gt;$B997,"",IF($G997="Yes",IF($D997="","",$D997),$I997)))</f>
        <v/>
      </c>
      <c r="J998" s="22">
        <f>IF(OR($G998&lt;&gt;"Yes",$I998="",$D998=""),"",IF($D998-$I998&gt;0,$D998-$I998,""))</f>
        <v/>
      </c>
      <c r="K998" s="21">
        <f>IF($J998="","",$H998/$J998*100)</f>
        <v/>
      </c>
      <c r="L998" s="21">
        <f>IF($J998="","",$J998/$H998)</f>
        <v/>
      </c>
      <c r="M998" s="21">
        <f>IF($B998="","",IFERROR(SUMIFS($H$4:$H$1003,$B$4:$B$1003,$B998,$J$4:$J$1003,"&gt;0")/SUMIFS($J$4:$J$1003,$B$4:$B$1003,$B998)*100,""))</f>
        <v/>
      </c>
      <c r="N998" s="23">
        <f>IF(OR($K998="",$M998=""),"",$K998/$M998-1)</f>
        <v/>
      </c>
      <c r="O998" s="24">
        <f>IF($N998="","",IF($N998&gt;0.3,"Very high",IF($N998&gt;0.2,"High","")))</f>
        <v/>
      </c>
    </row>
    <row r="999">
      <c r="A999" s="16" t="n"/>
      <c r="B999" s="17" t="n"/>
      <c r="C999" s="17" t="n"/>
      <c r="D999" s="18" t="n"/>
      <c r="E999" s="19" t="n"/>
      <c r="F999" s="20" t="n"/>
      <c r="G999" s="17" t="n"/>
      <c r="H999" s="21">
        <f>IF(OR($B999="",$E999=""),"",IF($B999&lt;&gt;$B998,$E999,IF($G998="Yes",$E999,N($H998)+$E999)))</f>
        <v/>
      </c>
      <c r="I999" s="22">
        <f>IF($B999="","",IF($B999&lt;&gt;$B998,"",IF($G998="Yes",IF($D998="","",$D998),$I998)))</f>
        <v/>
      </c>
      <c r="J999" s="22">
        <f>IF(OR($G999&lt;&gt;"Yes",$I999="",$D999=""),"",IF($D999-$I999&gt;0,$D999-$I999,""))</f>
        <v/>
      </c>
      <c r="K999" s="21">
        <f>IF($J999="","",$H999/$J999*100)</f>
        <v/>
      </c>
      <c r="L999" s="21">
        <f>IF($J999="","",$J999/$H999)</f>
        <v/>
      </c>
      <c r="M999" s="21">
        <f>IF($B999="","",IFERROR(SUMIFS($H$4:$H$1003,$B$4:$B$1003,$B999,$J$4:$J$1003,"&gt;0")/SUMIFS($J$4:$J$1003,$B$4:$B$1003,$B999)*100,""))</f>
        <v/>
      </c>
      <c r="N999" s="23">
        <f>IF(OR($K999="",$M999=""),"",$K999/$M999-1)</f>
        <v/>
      </c>
      <c r="O999" s="24">
        <f>IF($N999="","",IF($N999&gt;0.3,"Very high",IF($N999&gt;0.2,"High","")))</f>
        <v/>
      </c>
    </row>
    <row r="1000">
      <c r="A1000" s="16" t="n"/>
      <c r="B1000" s="17" t="n"/>
      <c r="C1000" s="17" t="n"/>
      <c r="D1000" s="18" t="n"/>
      <c r="E1000" s="19" t="n"/>
      <c r="F1000" s="20" t="n"/>
      <c r="G1000" s="17" t="n"/>
      <c r="H1000" s="21">
        <f>IF(OR($B1000="",$E1000=""),"",IF($B1000&lt;&gt;$B999,$E1000,IF($G999="Yes",$E1000,N($H999)+$E1000)))</f>
        <v/>
      </c>
      <c r="I1000" s="22">
        <f>IF($B1000="","",IF($B1000&lt;&gt;$B999,"",IF($G999="Yes",IF($D999="","",$D999),$I999)))</f>
        <v/>
      </c>
      <c r="J1000" s="22">
        <f>IF(OR($G1000&lt;&gt;"Yes",$I1000="",$D1000=""),"",IF($D1000-$I1000&gt;0,$D1000-$I1000,""))</f>
        <v/>
      </c>
      <c r="K1000" s="21">
        <f>IF($J1000="","",$H1000/$J1000*100)</f>
        <v/>
      </c>
      <c r="L1000" s="21">
        <f>IF($J1000="","",$J1000/$H1000)</f>
        <v/>
      </c>
      <c r="M1000" s="21">
        <f>IF($B1000="","",IFERROR(SUMIFS($H$4:$H$1003,$B$4:$B$1003,$B1000,$J$4:$J$1003,"&gt;0")/SUMIFS($J$4:$J$1003,$B$4:$B$1003,$B1000)*100,""))</f>
        <v/>
      </c>
      <c r="N1000" s="23">
        <f>IF(OR($K1000="",$M1000=""),"",$K1000/$M1000-1)</f>
        <v/>
      </c>
      <c r="O1000" s="24">
        <f>IF($N1000="","",IF($N1000&gt;0.3,"Very high",IF($N1000&gt;0.2,"High","")))</f>
        <v/>
      </c>
    </row>
    <row r="1001">
      <c r="A1001" s="16" t="n"/>
      <c r="B1001" s="17" t="n"/>
      <c r="C1001" s="17" t="n"/>
      <c r="D1001" s="18" t="n"/>
      <c r="E1001" s="19" t="n"/>
      <c r="F1001" s="20" t="n"/>
      <c r="G1001" s="17" t="n"/>
      <c r="H1001" s="21">
        <f>IF(OR($B1001="",$E1001=""),"",IF($B1001&lt;&gt;$B1000,$E1001,IF($G1000="Yes",$E1001,N($H1000)+$E1001)))</f>
        <v/>
      </c>
      <c r="I1001" s="22">
        <f>IF($B1001="","",IF($B1001&lt;&gt;$B1000,"",IF($G1000="Yes",IF($D1000="","",$D1000),$I1000)))</f>
        <v/>
      </c>
      <c r="J1001" s="22">
        <f>IF(OR($G1001&lt;&gt;"Yes",$I1001="",$D1001=""),"",IF($D1001-$I1001&gt;0,$D1001-$I1001,""))</f>
        <v/>
      </c>
      <c r="K1001" s="21">
        <f>IF($J1001="","",$H1001/$J1001*100)</f>
        <v/>
      </c>
      <c r="L1001" s="21">
        <f>IF($J1001="","",$J1001/$H1001)</f>
        <v/>
      </c>
      <c r="M1001" s="21">
        <f>IF($B1001="","",IFERROR(SUMIFS($H$4:$H$1003,$B$4:$B$1003,$B1001,$J$4:$J$1003,"&gt;0")/SUMIFS($J$4:$J$1003,$B$4:$B$1003,$B1001)*100,""))</f>
        <v/>
      </c>
      <c r="N1001" s="23">
        <f>IF(OR($K1001="",$M1001=""),"",$K1001/$M1001-1)</f>
        <v/>
      </c>
      <c r="O1001" s="24">
        <f>IF($N1001="","",IF($N1001&gt;0.3,"Very high",IF($N1001&gt;0.2,"High","")))</f>
        <v/>
      </c>
    </row>
    <row r="1002">
      <c r="A1002" s="16" t="n"/>
      <c r="B1002" s="17" t="n"/>
      <c r="C1002" s="17" t="n"/>
      <c r="D1002" s="18" t="n"/>
      <c r="E1002" s="19" t="n"/>
      <c r="F1002" s="20" t="n"/>
      <c r="G1002" s="17" t="n"/>
      <c r="H1002" s="21">
        <f>IF(OR($B1002="",$E1002=""),"",IF($B1002&lt;&gt;$B1001,$E1002,IF($G1001="Yes",$E1002,N($H1001)+$E1002)))</f>
        <v/>
      </c>
      <c r="I1002" s="22">
        <f>IF($B1002="","",IF($B1002&lt;&gt;$B1001,"",IF($G1001="Yes",IF($D1001="","",$D1001),$I1001)))</f>
        <v/>
      </c>
      <c r="J1002" s="22">
        <f>IF(OR($G1002&lt;&gt;"Yes",$I1002="",$D1002=""),"",IF($D1002-$I1002&gt;0,$D1002-$I1002,""))</f>
        <v/>
      </c>
      <c r="K1002" s="21">
        <f>IF($J1002="","",$H1002/$J1002*100)</f>
        <v/>
      </c>
      <c r="L1002" s="21">
        <f>IF($J1002="","",$J1002/$H1002)</f>
        <v/>
      </c>
      <c r="M1002" s="21">
        <f>IF($B1002="","",IFERROR(SUMIFS($H$4:$H$1003,$B$4:$B$1003,$B1002,$J$4:$J$1003,"&gt;0")/SUMIFS($J$4:$J$1003,$B$4:$B$1003,$B1002)*100,""))</f>
        <v/>
      </c>
      <c r="N1002" s="23">
        <f>IF(OR($K1002="",$M1002=""),"",$K1002/$M1002-1)</f>
        <v/>
      </c>
      <c r="O1002" s="24">
        <f>IF($N1002="","",IF($N1002&gt;0.3,"Very high",IF($N1002&gt;0.2,"High","")))</f>
        <v/>
      </c>
    </row>
    <row r="1003">
      <c r="A1003" s="16" t="n"/>
      <c r="B1003" s="17" t="n"/>
      <c r="C1003" s="17" t="n"/>
      <c r="D1003" s="18" t="n"/>
      <c r="E1003" s="19" t="n"/>
      <c r="F1003" s="20" t="n"/>
      <c r="G1003" s="17" t="n"/>
      <c r="H1003" s="21">
        <f>IF(OR($B1003="",$E1003=""),"",IF($B1003&lt;&gt;$B1002,$E1003,IF($G1002="Yes",$E1003,N($H1002)+$E1003)))</f>
        <v/>
      </c>
      <c r="I1003" s="22">
        <f>IF($B1003="","",IF($B1003&lt;&gt;$B1002,"",IF($G1002="Yes",IF($D1002="","",$D1002),$I1002)))</f>
        <v/>
      </c>
      <c r="J1003" s="22">
        <f>IF(OR($G1003&lt;&gt;"Yes",$I1003="",$D1003=""),"",IF($D1003-$I1003&gt;0,$D1003-$I1003,""))</f>
        <v/>
      </c>
      <c r="K1003" s="21">
        <f>IF($J1003="","",$H1003/$J1003*100)</f>
        <v/>
      </c>
      <c r="L1003" s="21">
        <f>IF($J1003="","",$J1003/$H1003)</f>
        <v/>
      </c>
      <c r="M1003" s="21">
        <f>IF($B1003="","",IFERROR(SUMIFS($H$4:$H$1003,$B$4:$B$1003,$B1003,$J$4:$J$1003,"&gt;0")/SUMIFS($J$4:$J$1003,$B$4:$B$1003,$B1003)*100,""))</f>
        <v/>
      </c>
      <c r="N1003" s="23">
        <f>IF(OR($K1003="",$M1003=""),"",$K1003/$M1003-1)</f>
        <v/>
      </c>
      <c r="O1003" s="24">
        <f>IF($N1003="","",IF($N1003&gt;0.3,"Very high",IF($N1003&gt;0.2,"High","")))</f>
        <v/>
      </c>
    </row>
  </sheetData>
  <autoFilter ref="A3:O1003"/>
  <mergeCells count="1">
    <mergeCell ref="A2:O2"/>
  </mergeCells>
  <conditionalFormatting sqref="N4:O1003">
    <cfRule type="expression" priority="1" dxfId="0">
      <formula>AND($N4&lt;&gt;"",$N4&gt;0.3)</formula>
    </cfRule>
    <cfRule type="expression" priority="2" dxfId="1">
      <formula>AND($N4&lt;&gt;"",$N4&gt;0.2)</formula>
    </cfRule>
  </conditionalFormatting>
  <dataValidations count="7">
    <dataValidation sqref="A4:A1003" showDropDown="0" showInputMessage="0" showErrorMessage="1" allowBlank="1" error="Enter a valid date" type="date" operator="greaterThan">
      <formula1>36526</formula1>
    </dataValidation>
    <dataValidation sqref="B4:B1003" showDropDown="0" showInputMessage="0" showErrorMessage="1" allowBlank="1" errorTitle="Sayarti+" error="Choose from the list" type="list">
      <formula1>CarIDs</formula1>
    </dataValidation>
    <dataValidation sqref="C4:C1003" showDropDown="0" showInputMessage="0" showErrorMessage="1" allowBlank="1" errorTitle="Sayarti+" error="Choose from the list" type="list">
      <formula1>DriverNames</formula1>
    </dataValidation>
    <dataValidation sqref="D4:D1003" showDropDown="0" showInputMessage="0" showErrorMessage="1" allowBlank="1" error="Enter a number" type="decimal" operator="greaterThanOrEqual">
      <formula1>0</formula1>
    </dataValidation>
    <dataValidation sqref="E4:E1003" showDropDown="0" showInputMessage="0" showErrorMessage="1" allowBlank="1" error="Enter a number" type="decimal" operator="greaterThanOrEqual">
      <formula1>0</formula1>
    </dataValidation>
    <dataValidation sqref="F4:F1003" showDropDown="0" showInputMessage="0" showErrorMessage="1" allowBlank="1" error="Enter a number" type="decimal" operator="greaterThanOrEqual">
      <formula1>0</formula1>
    </dataValidation>
    <dataValidation sqref="G4:G1003" showDropDown="0" showInputMessage="0" showErrorMessage="1" allowBlank="1" errorTitle="Sayarti+" error="Choose from the list" type="list">
      <formula1>"Yes,No"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From Sayarti+ — sayartiplus.com · Not affiliated with any government entity&amp;R&amp;8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showGridLines="0" rightToLeft="0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24" customWidth="1" min="4" max="4"/>
    <col width="3" customWidth="1" min="5" max="5"/>
    <col width="22" customWidth="1" min="6" max="6"/>
    <col width="18" customWidth="1" min="7" max="7"/>
  </cols>
  <sheetData>
    <row r="1" ht="30" customHeight="1">
      <c r="A1" s="1" t="inlineStr">
        <is>
          <t>Fuel consumption sheet · Lists</t>
        </is>
      </c>
      <c r="B1" s="2" t="n"/>
      <c r="C1" s="2" t="n"/>
      <c r="D1" s="2" t="n"/>
      <c r="E1" s="2" t="n"/>
      <c r="F1" s="2" t="n"/>
      <c r="G1" s="3" t="inlineStr">
        <is>
          <t>From Sayarti+ — sayartiplus.com</t>
        </is>
      </c>
    </row>
    <row r="2" ht="30" customHeight="1">
      <c r="A2" s="4" t="inlineStr">
        <is>
          <t>Add your cars and drivers here once; they appear in the dropdowns on the Fill-ups sheet. Name and mobile only, no national ID or Iqama numbers.</t>
        </is>
      </c>
    </row>
    <row r="3" ht="34" customHeight="1">
      <c r="A3" s="5" t="inlineStr">
        <is>
          <t>Car ID</t>
        </is>
      </c>
      <c r="B3" s="5" t="inlineStr">
        <is>
          <t>Name</t>
        </is>
      </c>
      <c r="C3" s="5" t="inlineStr">
        <is>
          <t>Fuel type</t>
        </is>
      </c>
      <c r="D3" s="5" t="inlineStr">
        <is>
          <t>Expected L/100 km (owner's manual, optional)</t>
        </is>
      </c>
      <c r="E3" s="25" t="inlineStr"/>
      <c r="F3" s="5" t="inlineStr">
        <is>
          <t>Driver name</t>
        </is>
      </c>
      <c r="G3" s="5" t="inlineStr">
        <is>
          <t>Mobile (optional)</t>
        </is>
      </c>
    </row>
    <row r="4">
      <c r="A4" s="8" t="inlineStr">
        <is>
          <t>C01</t>
        </is>
      </c>
      <c r="B4" s="8" t="inlineStr">
        <is>
          <t>Hilux 1</t>
        </is>
      </c>
      <c r="C4" s="8" t="inlineStr">
        <is>
          <t>Diesel</t>
        </is>
      </c>
      <c r="D4" s="26" t="n">
        <v>11</v>
      </c>
      <c r="F4" s="27" t="inlineStr">
        <is>
          <t>Ahmed Salem</t>
        </is>
      </c>
      <c r="G4" s="28" t="n"/>
    </row>
    <row r="5">
      <c r="A5" s="8" t="inlineStr">
        <is>
          <t>C02</t>
        </is>
      </c>
      <c r="B5" s="8" t="inlineStr">
        <is>
          <t>Delivery Accent</t>
        </is>
      </c>
      <c r="C5" s="8" t="inlineStr">
        <is>
          <t>Petrol</t>
        </is>
      </c>
      <c r="D5" s="26" t="n">
        <v>6.5</v>
      </c>
      <c r="F5" s="27" t="inlineStr">
        <is>
          <t>Khaled Omar</t>
        </is>
      </c>
      <c r="G5" s="28" t="n"/>
    </row>
    <row r="6">
      <c r="A6" s="17" t="n"/>
      <c r="B6" s="17" t="n"/>
      <c r="C6" s="17" t="n"/>
      <c r="D6" s="29" t="n"/>
      <c r="F6" s="27" t="inlineStr">
        <is>
          <t>Mohammed Ali</t>
        </is>
      </c>
      <c r="G6" s="28" t="n"/>
    </row>
    <row r="7">
      <c r="A7" s="17" t="n"/>
      <c r="B7" s="17" t="n"/>
      <c r="C7" s="17" t="n"/>
      <c r="D7" s="29" t="n"/>
      <c r="F7" s="28" t="n"/>
      <c r="G7" s="28" t="n"/>
    </row>
    <row r="8">
      <c r="A8" s="17" t="n"/>
      <c r="B8" s="17" t="n"/>
      <c r="C8" s="17" t="n"/>
      <c r="D8" s="29" t="n"/>
      <c r="F8" s="28" t="n"/>
      <c r="G8" s="28" t="n"/>
    </row>
    <row r="9">
      <c r="A9" s="17" t="n"/>
      <c r="B9" s="17" t="n"/>
      <c r="C9" s="17" t="n"/>
      <c r="D9" s="29" t="n"/>
      <c r="F9" s="28" t="n"/>
      <c r="G9" s="28" t="n"/>
    </row>
    <row r="10">
      <c r="A10" s="17" t="n"/>
      <c r="B10" s="17" t="n"/>
      <c r="C10" s="17" t="n"/>
      <c r="D10" s="29" t="n"/>
      <c r="F10" s="28" t="n"/>
      <c r="G10" s="28" t="n"/>
    </row>
    <row r="11">
      <c r="A11" s="17" t="n"/>
      <c r="B11" s="17" t="n"/>
      <c r="C11" s="17" t="n"/>
      <c r="D11" s="29" t="n"/>
      <c r="F11" s="28" t="n"/>
      <c r="G11" s="28" t="n"/>
    </row>
    <row r="12">
      <c r="A12" s="17" t="n"/>
      <c r="B12" s="17" t="n"/>
      <c r="C12" s="17" t="n"/>
      <c r="D12" s="29" t="n"/>
      <c r="F12" s="28" t="n"/>
      <c r="G12" s="28" t="n"/>
    </row>
    <row r="13">
      <c r="A13" s="17" t="n"/>
      <c r="B13" s="17" t="n"/>
      <c r="C13" s="17" t="n"/>
      <c r="D13" s="29" t="n"/>
      <c r="F13" s="28" t="n"/>
      <c r="G13" s="28" t="n"/>
    </row>
    <row r="14">
      <c r="A14" s="17" t="n"/>
      <c r="B14" s="17" t="n"/>
      <c r="C14" s="17" t="n"/>
      <c r="D14" s="29" t="n"/>
      <c r="F14" s="28" t="n"/>
      <c r="G14" s="28" t="n"/>
    </row>
    <row r="15">
      <c r="A15" s="17" t="n"/>
      <c r="B15" s="17" t="n"/>
      <c r="C15" s="17" t="n"/>
      <c r="D15" s="29" t="n"/>
      <c r="F15" s="28" t="n"/>
      <c r="G15" s="28" t="n"/>
    </row>
    <row r="16">
      <c r="A16" s="17" t="n"/>
      <c r="B16" s="17" t="n"/>
      <c r="C16" s="17" t="n"/>
      <c r="D16" s="29" t="n"/>
      <c r="F16" s="28" t="n"/>
      <c r="G16" s="28" t="n"/>
    </row>
    <row r="17">
      <c r="A17" s="17" t="n"/>
      <c r="B17" s="17" t="n"/>
      <c r="C17" s="17" t="n"/>
      <c r="D17" s="29" t="n"/>
      <c r="F17" s="28" t="n"/>
      <c r="G17" s="28" t="n"/>
    </row>
    <row r="18">
      <c r="A18" s="17" t="n"/>
      <c r="B18" s="17" t="n"/>
      <c r="C18" s="17" t="n"/>
      <c r="D18" s="29" t="n"/>
      <c r="F18" s="28" t="n"/>
      <c r="G18" s="28" t="n"/>
    </row>
    <row r="19">
      <c r="A19" s="17" t="n"/>
      <c r="B19" s="17" t="n"/>
      <c r="C19" s="17" t="n"/>
      <c r="D19" s="29" t="n"/>
      <c r="F19" s="28" t="n"/>
      <c r="G19" s="28" t="n"/>
    </row>
    <row r="20">
      <c r="A20" s="17" t="n"/>
      <c r="B20" s="17" t="n"/>
      <c r="C20" s="17" t="n"/>
      <c r="D20" s="29" t="n"/>
      <c r="F20" s="28" t="n"/>
      <c r="G20" s="28" t="n"/>
    </row>
    <row r="21">
      <c r="A21" s="17" t="n"/>
      <c r="B21" s="17" t="n"/>
      <c r="C21" s="17" t="n"/>
      <c r="D21" s="29" t="n"/>
      <c r="F21" s="28" t="n"/>
      <c r="G21" s="28" t="n"/>
    </row>
    <row r="22">
      <c r="A22" s="17" t="n"/>
      <c r="B22" s="17" t="n"/>
      <c r="C22" s="17" t="n"/>
      <c r="D22" s="29" t="n"/>
      <c r="F22" s="28" t="n"/>
      <c r="G22" s="28" t="n"/>
    </row>
    <row r="23">
      <c r="A23" s="17" t="n"/>
      <c r="B23" s="17" t="n"/>
      <c r="C23" s="17" t="n"/>
      <c r="D23" s="29" t="n"/>
      <c r="F23" s="28" t="n"/>
      <c r="G23" s="28" t="n"/>
    </row>
    <row r="24">
      <c r="A24" s="17" t="n"/>
      <c r="B24" s="17" t="n"/>
      <c r="C24" s="17" t="n"/>
      <c r="D24" s="29" t="n"/>
      <c r="F24" s="28" t="n"/>
      <c r="G24" s="28" t="n"/>
    </row>
    <row r="25">
      <c r="A25" s="17" t="n"/>
      <c r="B25" s="17" t="n"/>
      <c r="C25" s="17" t="n"/>
      <c r="D25" s="29" t="n"/>
      <c r="F25" s="28" t="n"/>
      <c r="G25" s="28" t="n"/>
    </row>
    <row r="26">
      <c r="A26" s="17" t="n"/>
      <c r="B26" s="17" t="n"/>
      <c r="C26" s="17" t="n"/>
      <c r="D26" s="29" t="n"/>
      <c r="F26" s="28" t="n"/>
      <c r="G26" s="28" t="n"/>
    </row>
    <row r="27">
      <c r="A27" s="17" t="n"/>
      <c r="B27" s="17" t="n"/>
      <c r="C27" s="17" t="n"/>
      <c r="D27" s="29" t="n"/>
      <c r="F27" s="28" t="n"/>
      <c r="G27" s="28" t="n"/>
    </row>
    <row r="28">
      <c r="A28" s="17" t="n"/>
      <c r="B28" s="17" t="n"/>
      <c r="C28" s="17" t="n"/>
      <c r="D28" s="29" t="n"/>
      <c r="F28" s="28" t="n"/>
      <c r="G28" s="28" t="n"/>
    </row>
    <row r="29">
      <c r="A29" s="17" t="n"/>
      <c r="B29" s="17" t="n"/>
      <c r="C29" s="17" t="n"/>
      <c r="D29" s="29" t="n"/>
      <c r="F29" s="28" t="n"/>
      <c r="G29" s="28" t="n"/>
    </row>
    <row r="30">
      <c r="A30" s="17" t="n"/>
      <c r="B30" s="17" t="n"/>
      <c r="C30" s="17" t="n"/>
      <c r="D30" s="29" t="n"/>
      <c r="F30" s="28" t="n"/>
      <c r="G30" s="28" t="n"/>
    </row>
    <row r="31">
      <c r="A31" s="17" t="n"/>
      <c r="B31" s="17" t="n"/>
      <c r="C31" s="17" t="n"/>
      <c r="D31" s="29" t="n"/>
      <c r="F31" s="28" t="n"/>
      <c r="G31" s="28" t="n"/>
    </row>
    <row r="32">
      <c r="A32" s="17" t="n"/>
      <c r="B32" s="17" t="n"/>
      <c r="C32" s="17" t="n"/>
      <c r="D32" s="29" t="n"/>
      <c r="F32" s="28" t="n"/>
      <c r="G32" s="28" t="n"/>
    </row>
    <row r="33">
      <c r="A33" s="17" t="n"/>
      <c r="B33" s="17" t="n"/>
      <c r="C33" s="17" t="n"/>
      <c r="D33" s="29" t="n"/>
      <c r="F33" s="28" t="n"/>
      <c r="G33" s="28" t="n"/>
    </row>
    <row r="34">
      <c r="A34" s="17" t="n"/>
      <c r="B34" s="17" t="n"/>
      <c r="C34" s="17" t="n"/>
      <c r="D34" s="29" t="n"/>
      <c r="F34" s="28" t="n"/>
      <c r="G34" s="28" t="n"/>
    </row>
    <row r="35">
      <c r="A35" s="17" t="n"/>
      <c r="B35" s="17" t="n"/>
      <c r="C35" s="17" t="n"/>
      <c r="D35" s="29" t="n"/>
      <c r="F35" s="28" t="n"/>
      <c r="G35" s="28" t="n"/>
    </row>
    <row r="36">
      <c r="A36" s="17" t="n"/>
      <c r="B36" s="17" t="n"/>
      <c r="C36" s="17" t="n"/>
      <c r="D36" s="29" t="n"/>
      <c r="F36" s="28" t="n"/>
      <c r="G36" s="28" t="n"/>
    </row>
    <row r="37">
      <c r="A37" s="17" t="n"/>
      <c r="B37" s="17" t="n"/>
      <c r="C37" s="17" t="n"/>
      <c r="D37" s="29" t="n"/>
      <c r="F37" s="28" t="n"/>
      <c r="G37" s="28" t="n"/>
    </row>
    <row r="38">
      <c r="A38" s="17" t="n"/>
      <c r="B38" s="17" t="n"/>
      <c r="C38" s="17" t="n"/>
      <c r="D38" s="29" t="n"/>
      <c r="F38" s="28" t="n"/>
      <c r="G38" s="28" t="n"/>
    </row>
    <row r="39">
      <c r="A39" s="17" t="n"/>
      <c r="B39" s="17" t="n"/>
      <c r="C39" s="17" t="n"/>
      <c r="D39" s="29" t="n"/>
      <c r="F39" s="28" t="n"/>
      <c r="G39" s="28" t="n"/>
    </row>
    <row r="40">
      <c r="A40" s="17" t="n"/>
      <c r="B40" s="17" t="n"/>
      <c r="C40" s="17" t="n"/>
      <c r="D40" s="29" t="n"/>
      <c r="F40" s="28" t="n"/>
      <c r="G40" s="28" t="n"/>
    </row>
    <row r="41">
      <c r="A41" s="17" t="n"/>
      <c r="B41" s="17" t="n"/>
      <c r="C41" s="17" t="n"/>
      <c r="D41" s="29" t="n"/>
      <c r="F41" s="28" t="n"/>
      <c r="G41" s="28" t="n"/>
    </row>
    <row r="42">
      <c r="A42" s="17" t="n"/>
      <c r="B42" s="17" t="n"/>
      <c r="C42" s="17" t="n"/>
      <c r="D42" s="29" t="n"/>
      <c r="F42" s="28" t="n"/>
      <c r="G42" s="28" t="n"/>
    </row>
    <row r="43">
      <c r="A43" s="17" t="n"/>
      <c r="B43" s="17" t="n"/>
      <c r="C43" s="17" t="n"/>
      <c r="D43" s="29" t="n"/>
      <c r="F43" s="28" t="n"/>
      <c r="G43" s="28" t="n"/>
    </row>
    <row r="44">
      <c r="A44" s="17" t="n"/>
      <c r="B44" s="17" t="n"/>
      <c r="C44" s="17" t="n"/>
      <c r="D44" s="29" t="n"/>
      <c r="F44" s="28" t="n"/>
      <c r="G44" s="28" t="n"/>
    </row>
    <row r="45">
      <c r="A45" s="17" t="n"/>
      <c r="B45" s="17" t="n"/>
      <c r="C45" s="17" t="n"/>
      <c r="D45" s="29" t="n"/>
      <c r="F45" s="28" t="n"/>
      <c r="G45" s="28" t="n"/>
    </row>
    <row r="46">
      <c r="A46" s="17" t="n"/>
      <c r="B46" s="17" t="n"/>
      <c r="C46" s="17" t="n"/>
      <c r="D46" s="29" t="n"/>
      <c r="F46" s="28" t="n"/>
      <c r="G46" s="28" t="n"/>
    </row>
    <row r="47">
      <c r="A47" s="17" t="n"/>
      <c r="B47" s="17" t="n"/>
      <c r="C47" s="17" t="n"/>
      <c r="D47" s="29" t="n"/>
      <c r="F47" s="28" t="n"/>
      <c r="G47" s="28" t="n"/>
    </row>
    <row r="48">
      <c r="A48" s="17" t="n"/>
      <c r="B48" s="17" t="n"/>
      <c r="C48" s="17" t="n"/>
      <c r="D48" s="29" t="n"/>
      <c r="F48" s="28" t="n"/>
      <c r="G48" s="28" t="n"/>
    </row>
    <row r="49">
      <c r="A49" s="17" t="n"/>
      <c r="B49" s="17" t="n"/>
      <c r="C49" s="17" t="n"/>
      <c r="D49" s="29" t="n"/>
      <c r="F49" s="28" t="n"/>
      <c r="G49" s="28" t="n"/>
    </row>
    <row r="50">
      <c r="A50" s="17" t="n"/>
      <c r="B50" s="17" t="n"/>
      <c r="C50" s="17" t="n"/>
      <c r="D50" s="29" t="n"/>
      <c r="F50" s="28" t="n"/>
      <c r="G50" s="28" t="n"/>
    </row>
    <row r="51">
      <c r="A51" s="17" t="n"/>
      <c r="B51" s="17" t="n"/>
      <c r="C51" s="17" t="n"/>
      <c r="D51" s="29" t="n"/>
      <c r="F51" s="28" t="n"/>
      <c r="G51" s="28" t="n"/>
    </row>
    <row r="52">
      <c r="A52" s="17" t="n"/>
      <c r="B52" s="17" t="n"/>
      <c r="C52" s="17" t="n"/>
      <c r="D52" s="29" t="n"/>
      <c r="F52" s="28" t="n"/>
      <c r="G52" s="28" t="n"/>
    </row>
    <row r="53">
      <c r="A53" s="17" t="n"/>
      <c r="B53" s="17" t="n"/>
      <c r="C53" s="17" t="n"/>
      <c r="D53" s="29" t="n"/>
      <c r="F53" s="28" t="n"/>
      <c r="G53" s="28" t="n"/>
    </row>
  </sheetData>
  <mergeCells count="1">
    <mergeCell ref="A2:G2"/>
  </mergeCells>
  <dataValidations count="2">
    <dataValidation sqref="C4:C53" showDropDown="0" showInputMessage="0" showErrorMessage="1" allowBlank="1" errorTitle="Sayarti+" error="Choose from the list" type="list">
      <formula1>"Petrol,Diesel,CNG,Hybrid"</formula1>
    </dataValidation>
    <dataValidation sqref="D4:D53" showDropDown="0" showInputMessage="0" showErrorMessage="1" allowBlank="1" error="Enter a number" type="decimal" operator="greaterThanOrEqual">
      <formula1>0</formula1>
    </dataValidation>
  </dataValidations>
  <printOptions horizontalCentered="1"/>
  <pageMargins left="0.5" right="0.5" top="0.6" bottom="0.7" header="0.5" footer="0.5"/>
  <pageSetup orientation="portrait" paperSize="9" fitToHeight="0" fitToWidth="1"/>
  <headerFooter>
    <oddHeader/>
    <oddFooter>&amp;C&amp;"Arial"&amp;8 From Sayarti+ — sayartiplus.com · Not affiliated with any government entity&amp;R&amp;8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44"/>
  <sheetViews>
    <sheetView showGridLines="0" rightToLeft="0" tabSelected="0"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1" customWidth="1" min="4" max="4"/>
    <col width="12" customWidth="1" min="5" max="5"/>
    <col width="11" customWidth="1" min="6" max="6"/>
    <col width="13" customWidth="1" min="7" max="7"/>
    <col width="16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30" customHeight="1">
      <c r="A1" s="1" t="inlineStr">
        <is>
          <t>Fuel consumption sheet · Comparison</t>
        </is>
      </c>
      <c r="B1" s="2" t="n"/>
      <c r="C1" s="2" t="n"/>
      <c r="D1" s="2" t="n"/>
      <c r="E1" s="2" t="n"/>
      <c r="F1" s="2" t="n"/>
      <c r="G1" s="2" t="n"/>
      <c r="H1" s="3" t="inlineStr">
        <is>
          <t>From Sayarti+ — sayartiplus.com</t>
        </is>
      </c>
    </row>
    <row r="2" ht="44" customHeight="1">
      <c r="A2" s="4" t="inlineStr">
        <is>
          <t>Change the two dates in B3 and D3. Figures use only the stretches between two full fill-ups. Table 3 is the fair comparison: the same car with different drivers. 20% above average is worth a question; 30% is worth an inspection (a practical rule, not an official standard).</t>
        </is>
      </c>
    </row>
    <row r="3" ht="24" customHeight="1">
      <c r="A3" s="30" t="inlineStr">
        <is>
          <t>From</t>
        </is>
      </c>
      <c r="B3" s="31">
        <f>TODAY()-90</f>
        <v/>
      </c>
      <c r="C3" s="30" t="inlineStr">
        <is>
          <t>To</t>
        </is>
      </c>
      <c r="D3" s="31">
        <f>TODAY()</f>
        <v/>
      </c>
    </row>
    <row r="5">
      <c r="A5" s="32" t="inlineStr">
        <is>
          <t>Table 1 · By car</t>
        </is>
      </c>
    </row>
    <row r="6" ht="32" customHeight="1">
      <c r="A6" s="5" t="inlineStr">
        <is>
          <t>Car ID</t>
        </is>
      </c>
      <c r="B6" s="6" t="inlineStr">
        <is>
          <t>Litres</t>
        </is>
      </c>
      <c r="C6" s="6" t="inlineStr">
        <is>
          <t>Distance (km)</t>
        </is>
      </c>
      <c r="D6" s="6" t="inlineStr">
        <is>
          <t>L/100 km</t>
        </is>
      </c>
      <c r="E6" s="6" t="inlineStr">
        <is>
          <t>Cost</t>
        </is>
      </c>
      <c r="F6" s="6" t="inlineStr">
        <is>
          <t>Cost per km</t>
        </is>
      </c>
      <c r="G6" s="6" t="inlineStr">
        <is>
          <t>Expected L/100 km</t>
        </is>
      </c>
      <c r="H6" s="6" t="inlineStr">
        <is>
          <t>% over expected</t>
        </is>
      </c>
    </row>
    <row r="7">
      <c r="A7" s="17">
        <f>IF('Lists'!A4="","",'Lists'!A4)</f>
        <v/>
      </c>
      <c r="B7" s="33">
        <f>IF($A7="","",SUMIFS('Fill-ups'!$H$4:$H$1003,'Fill-ups'!$B$4:$B$1003,$A7,'Fill-ups'!$J$4:$J$1003,"&gt;0",'Fill-ups'!$A$4:$A$1003,"&gt;="&amp;$B$3,'Fill-ups'!$A$4:$A$1003,"&lt;="&amp;$D$3))</f>
        <v/>
      </c>
      <c r="C7" s="22">
        <f>IF($A7="","",SUMIFS('Fill-ups'!$J$4:$J$1003,'Fill-ups'!$B$4:$B$1003,$A7,'Fill-ups'!$A$4:$A$1003,"&gt;="&amp;$B$3,'Fill-ups'!$A$4:$A$1003,"&lt;="&amp;$D$3))</f>
        <v/>
      </c>
      <c r="D7" s="21">
        <f>IF(N(C7)&gt;0,B7/C7*100,"")</f>
        <v/>
      </c>
      <c r="E7" s="34">
        <f>IF($A7="","",SUMIFS('Fill-ups'!$F$4:$F$1003,'Fill-ups'!$B$4:$B$1003,$A7,'Fill-ups'!$A$4:$A$1003,"&gt;="&amp;$B$3,'Fill-ups'!$A$4:$A$1003,"&lt;="&amp;$D$3))</f>
        <v/>
      </c>
      <c r="F7" s="21">
        <f>IF(N(C7)&gt;0,E7/C7,"")</f>
        <v/>
      </c>
      <c r="G7" s="35">
        <f>IF($A7="","",IF(N('Lists'!D4)&gt;0,'Lists'!D4,""))</f>
        <v/>
      </c>
      <c r="H7" s="23">
        <f>IF(OR(D7="",G7=""),"",D7/G7-1)</f>
        <v/>
      </c>
    </row>
    <row r="8">
      <c r="A8" s="17">
        <f>IF('Lists'!A5="","",'Lists'!A5)</f>
        <v/>
      </c>
      <c r="B8" s="33">
        <f>IF($A8="","",SUMIFS('Fill-ups'!$H$4:$H$1003,'Fill-ups'!$B$4:$B$1003,$A8,'Fill-ups'!$J$4:$J$1003,"&gt;0",'Fill-ups'!$A$4:$A$1003,"&gt;="&amp;$B$3,'Fill-ups'!$A$4:$A$1003,"&lt;="&amp;$D$3))</f>
        <v/>
      </c>
      <c r="C8" s="22">
        <f>IF($A8="","",SUMIFS('Fill-ups'!$J$4:$J$1003,'Fill-ups'!$B$4:$B$1003,$A8,'Fill-ups'!$A$4:$A$1003,"&gt;="&amp;$B$3,'Fill-ups'!$A$4:$A$1003,"&lt;="&amp;$D$3))</f>
        <v/>
      </c>
      <c r="D8" s="21">
        <f>IF(N(C8)&gt;0,B8/C8*100,"")</f>
        <v/>
      </c>
      <c r="E8" s="34">
        <f>IF($A8="","",SUMIFS('Fill-ups'!$F$4:$F$1003,'Fill-ups'!$B$4:$B$1003,$A8,'Fill-ups'!$A$4:$A$1003,"&gt;="&amp;$B$3,'Fill-ups'!$A$4:$A$1003,"&lt;="&amp;$D$3))</f>
        <v/>
      </c>
      <c r="F8" s="21">
        <f>IF(N(C8)&gt;0,E8/C8,"")</f>
        <v/>
      </c>
      <c r="G8" s="35">
        <f>IF($A8="","",IF(N('Lists'!D5)&gt;0,'Lists'!D5,""))</f>
        <v/>
      </c>
      <c r="H8" s="23">
        <f>IF(OR(D8="",G8=""),"",D8/G8-1)</f>
        <v/>
      </c>
    </row>
    <row r="9">
      <c r="A9" s="17">
        <f>IF('Lists'!A6="","",'Lists'!A6)</f>
        <v/>
      </c>
      <c r="B9" s="33">
        <f>IF($A9="","",SUMIFS('Fill-ups'!$H$4:$H$1003,'Fill-ups'!$B$4:$B$1003,$A9,'Fill-ups'!$J$4:$J$1003,"&gt;0",'Fill-ups'!$A$4:$A$1003,"&gt;="&amp;$B$3,'Fill-ups'!$A$4:$A$1003,"&lt;="&amp;$D$3))</f>
        <v/>
      </c>
      <c r="C9" s="22">
        <f>IF($A9="","",SUMIFS('Fill-ups'!$J$4:$J$1003,'Fill-ups'!$B$4:$B$1003,$A9,'Fill-ups'!$A$4:$A$1003,"&gt;="&amp;$B$3,'Fill-ups'!$A$4:$A$1003,"&lt;="&amp;$D$3))</f>
        <v/>
      </c>
      <c r="D9" s="21">
        <f>IF(N(C9)&gt;0,B9/C9*100,"")</f>
        <v/>
      </c>
      <c r="E9" s="34">
        <f>IF($A9="","",SUMIFS('Fill-ups'!$F$4:$F$1003,'Fill-ups'!$B$4:$B$1003,$A9,'Fill-ups'!$A$4:$A$1003,"&gt;="&amp;$B$3,'Fill-ups'!$A$4:$A$1003,"&lt;="&amp;$D$3))</f>
        <v/>
      </c>
      <c r="F9" s="21">
        <f>IF(N(C9)&gt;0,E9/C9,"")</f>
        <v/>
      </c>
      <c r="G9" s="35">
        <f>IF($A9="","",IF(N('Lists'!D6)&gt;0,'Lists'!D6,""))</f>
        <v/>
      </c>
      <c r="H9" s="23">
        <f>IF(OR(D9="",G9=""),"",D9/G9-1)</f>
        <v/>
      </c>
    </row>
    <row r="10">
      <c r="A10" s="17">
        <f>IF('Lists'!A7="","",'Lists'!A7)</f>
        <v/>
      </c>
      <c r="B10" s="33">
        <f>IF($A10="","",SUMIFS('Fill-ups'!$H$4:$H$1003,'Fill-ups'!$B$4:$B$1003,$A10,'Fill-ups'!$J$4:$J$1003,"&gt;0",'Fill-ups'!$A$4:$A$1003,"&gt;="&amp;$B$3,'Fill-ups'!$A$4:$A$1003,"&lt;="&amp;$D$3))</f>
        <v/>
      </c>
      <c r="C10" s="22">
        <f>IF($A10="","",SUMIFS('Fill-ups'!$J$4:$J$1003,'Fill-ups'!$B$4:$B$1003,$A10,'Fill-ups'!$A$4:$A$1003,"&gt;="&amp;$B$3,'Fill-ups'!$A$4:$A$1003,"&lt;="&amp;$D$3))</f>
        <v/>
      </c>
      <c r="D10" s="21">
        <f>IF(N(C10)&gt;0,B10/C10*100,"")</f>
        <v/>
      </c>
      <c r="E10" s="34">
        <f>IF($A10="","",SUMIFS('Fill-ups'!$F$4:$F$1003,'Fill-ups'!$B$4:$B$1003,$A10,'Fill-ups'!$A$4:$A$1003,"&gt;="&amp;$B$3,'Fill-ups'!$A$4:$A$1003,"&lt;="&amp;$D$3))</f>
        <v/>
      </c>
      <c r="F10" s="21">
        <f>IF(N(C10)&gt;0,E10/C10,"")</f>
        <v/>
      </c>
      <c r="G10" s="35">
        <f>IF($A10="","",IF(N('Lists'!D7)&gt;0,'Lists'!D7,""))</f>
        <v/>
      </c>
      <c r="H10" s="23">
        <f>IF(OR(D10="",G10=""),"",D10/G10-1)</f>
        <v/>
      </c>
    </row>
    <row r="11">
      <c r="A11" s="17">
        <f>IF('Lists'!A8="","",'Lists'!A8)</f>
        <v/>
      </c>
      <c r="B11" s="33">
        <f>IF($A11="","",SUMIFS('Fill-ups'!$H$4:$H$1003,'Fill-ups'!$B$4:$B$1003,$A11,'Fill-ups'!$J$4:$J$1003,"&gt;0",'Fill-ups'!$A$4:$A$1003,"&gt;="&amp;$B$3,'Fill-ups'!$A$4:$A$1003,"&lt;="&amp;$D$3))</f>
        <v/>
      </c>
      <c r="C11" s="22">
        <f>IF($A11="","",SUMIFS('Fill-ups'!$J$4:$J$1003,'Fill-ups'!$B$4:$B$1003,$A11,'Fill-ups'!$A$4:$A$1003,"&gt;="&amp;$B$3,'Fill-ups'!$A$4:$A$1003,"&lt;="&amp;$D$3))</f>
        <v/>
      </c>
      <c r="D11" s="21">
        <f>IF(N(C11)&gt;0,B11/C11*100,"")</f>
        <v/>
      </c>
      <c r="E11" s="34">
        <f>IF($A11="","",SUMIFS('Fill-ups'!$F$4:$F$1003,'Fill-ups'!$B$4:$B$1003,$A11,'Fill-ups'!$A$4:$A$1003,"&gt;="&amp;$B$3,'Fill-ups'!$A$4:$A$1003,"&lt;="&amp;$D$3))</f>
        <v/>
      </c>
      <c r="F11" s="21">
        <f>IF(N(C11)&gt;0,E11/C11,"")</f>
        <v/>
      </c>
      <c r="G11" s="35">
        <f>IF($A11="","",IF(N('Lists'!D8)&gt;0,'Lists'!D8,""))</f>
        <v/>
      </c>
      <c r="H11" s="23">
        <f>IF(OR(D11="",G11=""),"",D11/G11-1)</f>
        <v/>
      </c>
    </row>
    <row r="12">
      <c r="A12" s="17">
        <f>IF('Lists'!A9="","",'Lists'!A9)</f>
        <v/>
      </c>
      <c r="B12" s="33">
        <f>IF($A12="","",SUMIFS('Fill-ups'!$H$4:$H$1003,'Fill-ups'!$B$4:$B$1003,$A12,'Fill-ups'!$J$4:$J$1003,"&gt;0",'Fill-ups'!$A$4:$A$1003,"&gt;="&amp;$B$3,'Fill-ups'!$A$4:$A$1003,"&lt;="&amp;$D$3))</f>
        <v/>
      </c>
      <c r="C12" s="22">
        <f>IF($A12="","",SUMIFS('Fill-ups'!$J$4:$J$1003,'Fill-ups'!$B$4:$B$1003,$A12,'Fill-ups'!$A$4:$A$1003,"&gt;="&amp;$B$3,'Fill-ups'!$A$4:$A$1003,"&lt;="&amp;$D$3))</f>
        <v/>
      </c>
      <c r="D12" s="21">
        <f>IF(N(C12)&gt;0,B12/C12*100,"")</f>
        <v/>
      </c>
      <c r="E12" s="34">
        <f>IF($A12="","",SUMIFS('Fill-ups'!$F$4:$F$1003,'Fill-ups'!$B$4:$B$1003,$A12,'Fill-ups'!$A$4:$A$1003,"&gt;="&amp;$B$3,'Fill-ups'!$A$4:$A$1003,"&lt;="&amp;$D$3))</f>
        <v/>
      </c>
      <c r="F12" s="21">
        <f>IF(N(C12)&gt;0,E12/C12,"")</f>
        <v/>
      </c>
      <c r="G12" s="35">
        <f>IF($A12="","",IF(N('Lists'!D9)&gt;0,'Lists'!D9,""))</f>
        <v/>
      </c>
      <c r="H12" s="23">
        <f>IF(OR(D12="",G12=""),"",D12/G12-1)</f>
        <v/>
      </c>
    </row>
    <row r="13">
      <c r="A13" s="17">
        <f>IF('Lists'!A10="","",'Lists'!A10)</f>
        <v/>
      </c>
      <c r="B13" s="33">
        <f>IF($A13="","",SUMIFS('Fill-ups'!$H$4:$H$1003,'Fill-ups'!$B$4:$B$1003,$A13,'Fill-ups'!$J$4:$J$1003,"&gt;0",'Fill-ups'!$A$4:$A$1003,"&gt;="&amp;$B$3,'Fill-ups'!$A$4:$A$1003,"&lt;="&amp;$D$3))</f>
        <v/>
      </c>
      <c r="C13" s="22">
        <f>IF($A13="","",SUMIFS('Fill-ups'!$J$4:$J$1003,'Fill-ups'!$B$4:$B$1003,$A13,'Fill-ups'!$A$4:$A$1003,"&gt;="&amp;$B$3,'Fill-ups'!$A$4:$A$1003,"&lt;="&amp;$D$3))</f>
        <v/>
      </c>
      <c r="D13" s="21">
        <f>IF(N(C13)&gt;0,B13/C13*100,"")</f>
        <v/>
      </c>
      <c r="E13" s="34">
        <f>IF($A13="","",SUMIFS('Fill-ups'!$F$4:$F$1003,'Fill-ups'!$B$4:$B$1003,$A13,'Fill-ups'!$A$4:$A$1003,"&gt;="&amp;$B$3,'Fill-ups'!$A$4:$A$1003,"&lt;="&amp;$D$3))</f>
        <v/>
      </c>
      <c r="F13" s="21">
        <f>IF(N(C13)&gt;0,E13/C13,"")</f>
        <v/>
      </c>
      <c r="G13" s="35">
        <f>IF($A13="","",IF(N('Lists'!D10)&gt;0,'Lists'!D10,""))</f>
        <v/>
      </c>
      <c r="H13" s="23">
        <f>IF(OR(D13="",G13=""),"",D13/G13-1)</f>
        <v/>
      </c>
    </row>
    <row r="14">
      <c r="A14" s="17">
        <f>IF('Lists'!A11="","",'Lists'!A11)</f>
        <v/>
      </c>
      <c r="B14" s="33">
        <f>IF($A14="","",SUMIFS('Fill-ups'!$H$4:$H$1003,'Fill-ups'!$B$4:$B$1003,$A14,'Fill-ups'!$J$4:$J$1003,"&gt;0",'Fill-ups'!$A$4:$A$1003,"&gt;="&amp;$B$3,'Fill-ups'!$A$4:$A$1003,"&lt;="&amp;$D$3))</f>
        <v/>
      </c>
      <c r="C14" s="22">
        <f>IF($A14="","",SUMIFS('Fill-ups'!$J$4:$J$1003,'Fill-ups'!$B$4:$B$1003,$A14,'Fill-ups'!$A$4:$A$1003,"&gt;="&amp;$B$3,'Fill-ups'!$A$4:$A$1003,"&lt;="&amp;$D$3))</f>
        <v/>
      </c>
      <c r="D14" s="21">
        <f>IF(N(C14)&gt;0,B14/C14*100,"")</f>
        <v/>
      </c>
      <c r="E14" s="34">
        <f>IF($A14="","",SUMIFS('Fill-ups'!$F$4:$F$1003,'Fill-ups'!$B$4:$B$1003,$A14,'Fill-ups'!$A$4:$A$1003,"&gt;="&amp;$B$3,'Fill-ups'!$A$4:$A$1003,"&lt;="&amp;$D$3))</f>
        <v/>
      </c>
      <c r="F14" s="21">
        <f>IF(N(C14)&gt;0,E14/C14,"")</f>
        <v/>
      </c>
      <c r="G14" s="35">
        <f>IF($A14="","",IF(N('Lists'!D11)&gt;0,'Lists'!D11,""))</f>
        <v/>
      </c>
      <c r="H14" s="23">
        <f>IF(OR(D14="",G14=""),"",D14/G14-1)</f>
        <v/>
      </c>
    </row>
    <row r="15">
      <c r="A15" s="17">
        <f>IF('Lists'!A12="","",'Lists'!A12)</f>
        <v/>
      </c>
      <c r="B15" s="33">
        <f>IF($A15="","",SUMIFS('Fill-ups'!$H$4:$H$1003,'Fill-ups'!$B$4:$B$1003,$A15,'Fill-ups'!$J$4:$J$1003,"&gt;0",'Fill-ups'!$A$4:$A$1003,"&gt;="&amp;$B$3,'Fill-ups'!$A$4:$A$1003,"&lt;="&amp;$D$3))</f>
        <v/>
      </c>
      <c r="C15" s="22">
        <f>IF($A15="","",SUMIFS('Fill-ups'!$J$4:$J$1003,'Fill-ups'!$B$4:$B$1003,$A15,'Fill-ups'!$A$4:$A$1003,"&gt;="&amp;$B$3,'Fill-ups'!$A$4:$A$1003,"&lt;="&amp;$D$3))</f>
        <v/>
      </c>
      <c r="D15" s="21">
        <f>IF(N(C15)&gt;0,B15/C15*100,"")</f>
        <v/>
      </c>
      <c r="E15" s="34">
        <f>IF($A15="","",SUMIFS('Fill-ups'!$F$4:$F$1003,'Fill-ups'!$B$4:$B$1003,$A15,'Fill-ups'!$A$4:$A$1003,"&gt;="&amp;$B$3,'Fill-ups'!$A$4:$A$1003,"&lt;="&amp;$D$3))</f>
        <v/>
      </c>
      <c r="F15" s="21">
        <f>IF(N(C15)&gt;0,E15/C15,"")</f>
        <v/>
      </c>
      <c r="G15" s="35">
        <f>IF($A15="","",IF(N('Lists'!D12)&gt;0,'Lists'!D12,""))</f>
        <v/>
      </c>
      <c r="H15" s="23">
        <f>IF(OR(D15="",G15=""),"",D15/G15-1)</f>
        <v/>
      </c>
    </row>
    <row r="16">
      <c r="A16" s="17">
        <f>IF('Lists'!A13="","",'Lists'!A13)</f>
        <v/>
      </c>
      <c r="B16" s="33">
        <f>IF($A16="","",SUMIFS('Fill-ups'!$H$4:$H$1003,'Fill-ups'!$B$4:$B$1003,$A16,'Fill-ups'!$J$4:$J$1003,"&gt;0",'Fill-ups'!$A$4:$A$1003,"&gt;="&amp;$B$3,'Fill-ups'!$A$4:$A$1003,"&lt;="&amp;$D$3))</f>
        <v/>
      </c>
      <c r="C16" s="22">
        <f>IF($A16="","",SUMIFS('Fill-ups'!$J$4:$J$1003,'Fill-ups'!$B$4:$B$1003,$A16,'Fill-ups'!$A$4:$A$1003,"&gt;="&amp;$B$3,'Fill-ups'!$A$4:$A$1003,"&lt;="&amp;$D$3))</f>
        <v/>
      </c>
      <c r="D16" s="21">
        <f>IF(N(C16)&gt;0,B16/C16*100,"")</f>
        <v/>
      </c>
      <c r="E16" s="34">
        <f>IF($A16="","",SUMIFS('Fill-ups'!$F$4:$F$1003,'Fill-ups'!$B$4:$B$1003,$A16,'Fill-ups'!$A$4:$A$1003,"&gt;="&amp;$B$3,'Fill-ups'!$A$4:$A$1003,"&lt;="&amp;$D$3))</f>
        <v/>
      </c>
      <c r="F16" s="21">
        <f>IF(N(C16)&gt;0,E16/C16,"")</f>
        <v/>
      </c>
      <c r="G16" s="35">
        <f>IF($A16="","",IF(N('Lists'!D13)&gt;0,'Lists'!D13,""))</f>
        <v/>
      </c>
      <c r="H16" s="23">
        <f>IF(OR(D16="",G16=""),"",D16/G16-1)</f>
        <v/>
      </c>
    </row>
    <row r="17">
      <c r="A17" s="17">
        <f>IF('Lists'!A14="","",'Lists'!A14)</f>
        <v/>
      </c>
      <c r="B17" s="33">
        <f>IF($A17="","",SUMIFS('Fill-ups'!$H$4:$H$1003,'Fill-ups'!$B$4:$B$1003,$A17,'Fill-ups'!$J$4:$J$1003,"&gt;0",'Fill-ups'!$A$4:$A$1003,"&gt;="&amp;$B$3,'Fill-ups'!$A$4:$A$1003,"&lt;="&amp;$D$3))</f>
        <v/>
      </c>
      <c r="C17" s="22">
        <f>IF($A17="","",SUMIFS('Fill-ups'!$J$4:$J$1003,'Fill-ups'!$B$4:$B$1003,$A17,'Fill-ups'!$A$4:$A$1003,"&gt;="&amp;$B$3,'Fill-ups'!$A$4:$A$1003,"&lt;="&amp;$D$3))</f>
        <v/>
      </c>
      <c r="D17" s="21">
        <f>IF(N(C17)&gt;0,B17/C17*100,"")</f>
        <v/>
      </c>
      <c r="E17" s="34">
        <f>IF($A17="","",SUMIFS('Fill-ups'!$F$4:$F$1003,'Fill-ups'!$B$4:$B$1003,$A17,'Fill-ups'!$A$4:$A$1003,"&gt;="&amp;$B$3,'Fill-ups'!$A$4:$A$1003,"&lt;="&amp;$D$3))</f>
        <v/>
      </c>
      <c r="F17" s="21">
        <f>IF(N(C17)&gt;0,E17/C17,"")</f>
        <v/>
      </c>
      <c r="G17" s="35">
        <f>IF($A17="","",IF(N('Lists'!D14)&gt;0,'Lists'!D14,""))</f>
        <v/>
      </c>
      <c r="H17" s="23">
        <f>IF(OR(D17="",G17=""),"",D17/G17-1)</f>
        <v/>
      </c>
    </row>
    <row r="18">
      <c r="A18" s="17">
        <f>IF('Lists'!A15="","",'Lists'!A15)</f>
        <v/>
      </c>
      <c r="B18" s="33">
        <f>IF($A18="","",SUMIFS('Fill-ups'!$H$4:$H$1003,'Fill-ups'!$B$4:$B$1003,$A18,'Fill-ups'!$J$4:$J$1003,"&gt;0",'Fill-ups'!$A$4:$A$1003,"&gt;="&amp;$B$3,'Fill-ups'!$A$4:$A$1003,"&lt;="&amp;$D$3))</f>
        <v/>
      </c>
      <c r="C18" s="22">
        <f>IF($A18="","",SUMIFS('Fill-ups'!$J$4:$J$1003,'Fill-ups'!$B$4:$B$1003,$A18,'Fill-ups'!$A$4:$A$1003,"&gt;="&amp;$B$3,'Fill-ups'!$A$4:$A$1003,"&lt;="&amp;$D$3))</f>
        <v/>
      </c>
      <c r="D18" s="21">
        <f>IF(N(C18)&gt;0,B18/C18*100,"")</f>
        <v/>
      </c>
      <c r="E18" s="34">
        <f>IF($A18="","",SUMIFS('Fill-ups'!$F$4:$F$1003,'Fill-ups'!$B$4:$B$1003,$A18,'Fill-ups'!$A$4:$A$1003,"&gt;="&amp;$B$3,'Fill-ups'!$A$4:$A$1003,"&lt;="&amp;$D$3))</f>
        <v/>
      </c>
      <c r="F18" s="21">
        <f>IF(N(C18)&gt;0,E18/C18,"")</f>
        <v/>
      </c>
      <c r="G18" s="35">
        <f>IF($A18="","",IF(N('Lists'!D15)&gt;0,'Lists'!D15,""))</f>
        <v/>
      </c>
      <c r="H18" s="23">
        <f>IF(OR(D18="",G18=""),"",D18/G18-1)</f>
        <v/>
      </c>
    </row>
    <row r="19">
      <c r="A19" s="17">
        <f>IF('Lists'!A16="","",'Lists'!A16)</f>
        <v/>
      </c>
      <c r="B19" s="33">
        <f>IF($A19="","",SUMIFS('Fill-ups'!$H$4:$H$1003,'Fill-ups'!$B$4:$B$1003,$A19,'Fill-ups'!$J$4:$J$1003,"&gt;0",'Fill-ups'!$A$4:$A$1003,"&gt;="&amp;$B$3,'Fill-ups'!$A$4:$A$1003,"&lt;="&amp;$D$3))</f>
        <v/>
      </c>
      <c r="C19" s="22">
        <f>IF($A19="","",SUMIFS('Fill-ups'!$J$4:$J$1003,'Fill-ups'!$B$4:$B$1003,$A19,'Fill-ups'!$A$4:$A$1003,"&gt;="&amp;$B$3,'Fill-ups'!$A$4:$A$1003,"&lt;="&amp;$D$3))</f>
        <v/>
      </c>
      <c r="D19" s="21">
        <f>IF(N(C19)&gt;0,B19/C19*100,"")</f>
        <v/>
      </c>
      <c r="E19" s="34">
        <f>IF($A19="","",SUMIFS('Fill-ups'!$F$4:$F$1003,'Fill-ups'!$B$4:$B$1003,$A19,'Fill-ups'!$A$4:$A$1003,"&gt;="&amp;$B$3,'Fill-ups'!$A$4:$A$1003,"&lt;="&amp;$D$3))</f>
        <v/>
      </c>
      <c r="F19" s="21">
        <f>IF(N(C19)&gt;0,E19/C19,"")</f>
        <v/>
      </c>
      <c r="G19" s="35">
        <f>IF($A19="","",IF(N('Lists'!D16)&gt;0,'Lists'!D16,""))</f>
        <v/>
      </c>
      <c r="H19" s="23">
        <f>IF(OR(D19="",G19=""),"",D19/G19-1)</f>
        <v/>
      </c>
    </row>
    <row r="20">
      <c r="A20" s="17">
        <f>IF('Lists'!A17="","",'Lists'!A17)</f>
        <v/>
      </c>
      <c r="B20" s="33">
        <f>IF($A20="","",SUMIFS('Fill-ups'!$H$4:$H$1003,'Fill-ups'!$B$4:$B$1003,$A20,'Fill-ups'!$J$4:$J$1003,"&gt;0",'Fill-ups'!$A$4:$A$1003,"&gt;="&amp;$B$3,'Fill-ups'!$A$4:$A$1003,"&lt;="&amp;$D$3))</f>
        <v/>
      </c>
      <c r="C20" s="22">
        <f>IF($A20="","",SUMIFS('Fill-ups'!$J$4:$J$1003,'Fill-ups'!$B$4:$B$1003,$A20,'Fill-ups'!$A$4:$A$1003,"&gt;="&amp;$B$3,'Fill-ups'!$A$4:$A$1003,"&lt;="&amp;$D$3))</f>
        <v/>
      </c>
      <c r="D20" s="21">
        <f>IF(N(C20)&gt;0,B20/C20*100,"")</f>
        <v/>
      </c>
      <c r="E20" s="34">
        <f>IF($A20="","",SUMIFS('Fill-ups'!$F$4:$F$1003,'Fill-ups'!$B$4:$B$1003,$A20,'Fill-ups'!$A$4:$A$1003,"&gt;="&amp;$B$3,'Fill-ups'!$A$4:$A$1003,"&lt;="&amp;$D$3))</f>
        <v/>
      </c>
      <c r="F20" s="21">
        <f>IF(N(C20)&gt;0,E20/C20,"")</f>
        <v/>
      </c>
      <c r="G20" s="35">
        <f>IF($A20="","",IF(N('Lists'!D17)&gt;0,'Lists'!D17,""))</f>
        <v/>
      </c>
      <c r="H20" s="23">
        <f>IF(OR(D20="",G20=""),"",D20/G20-1)</f>
        <v/>
      </c>
    </row>
    <row r="21">
      <c r="A21" s="17">
        <f>IF('Lists'!A18="","",'Lists'!A18)</f>
        <v/>
      </c>
      <c r="B21" s="33">
        <f>IF($A21="","",SUMIFS('Fill-ups'!$H$4:$H$1003,'Fill-ups'!$B$4:$B$1003,$A21,'Fill-ups'!$J$4:$J$1003,"&gt;0",'Fill-ups'!$A$4:$A$1003,"&gt;="&amp;$B$3,'Fill-ups'!$A$4:$A$1003,"&lt;="&amp;$D$3))</f>
        <v/>
      </c>
      <c r="C21" s="22">
        <f>IF($A21="","",SUMIFS('Fill-ups'!$J$4:$J$1003,'Fill-ups'!$B$4:$B$1003,$A21,'Fill-ups'!$A$4:$A$1003,"&gt;="&amp;$B$3,'Fill-ups'!$A$4:$A$1003,"&lt;="&amp;$D$3))</f>
        <v/>
      </c>
      <c r="D21" s="21">
        <f>IF(N(C21)&gt;0,B21/C21*100,"")</f>
        <v/>
      </c>
      <c r="E21" s="34">
        <f>IF($A21="","",SUMIFS('Fill-ups'!$F$4:$F$1003,'Fill-ups'!$B$4:$B$1003,$A21,'Fill-ups'!$A$4:$A$1003,"&gt;="&amp;$B$3,'Fill-ups'!$A$4:$A$1003,"&lt;="&amp;$D$3))</f>
        <v/>
      </c>
      <c r="F21" s="21">
        <f>IF(N(C21)&gt;0,E21/C21,"")</f>
        <v/>
      </c>
      <c r="G21" s="35">
        <f>IF($A21="","",IF(N('Lists'!D18)&gt;0,'Lists'!D18,""))</f>
        <v/>
      </c>
      <c r="H21" s="23">
        <f>IF(OR(D21="",G21=""),"",D21/G21-1)</f>
        <v/>
      </c>
    </row>
    <row r="22">
      <c r="A22" s="17">
        <f>IF('Lists'!A19="","",'Lists'!A19)</f>
        <v/>
      </c>
      <c r="B22" s="33">
        <f>IF($A22="","",SUMIFS('Fill-ups'!$H$4:$H$1003,'Fill-ups'!$B$4:$B$1003,$A22,'Fill-ups'!$J$4:$J$1003,"&gt;0",'Fill-ups'!$A$4:$A$1003,"&gt;="&amp;$B$3,'Fill-ups'!$A$4:$A$1003,"&lt;="&amp;$D$3))</f>
        <v/>
      </c>
      <c r="C22" s="22">
        <f>IF($A22="","",SUMIFS('Fill-ups'!$J$4:$J$1003,'Fill-ups'!$B$4:$B$1003,$A22,'Fill-ups'!$A$4:$A$1003,"&gt;="&amp;$B$3,'Fill-ups'!$A$4:$A$1003,"&lt;="&amp;$D$3))</f>
        <v/>
      </c>
      <c r="D22" s="21">
        <f>IF(N(C22)&gt;0,B22/C22*100,"")</f>
        <v/>
      </c>
      <c r="E22" s="34">
        <f>IF($A22="","",SUMIFS('Fill-ups'!$F$4:$F$1003,'Fill-ups'!$B$4:$B$1003,$A22,'Fill-ups'!$A$4:$A$1003,"&gt;="&amp;$B$3,'Fill-ups'!$A$4:$A$1003,"&lt;="&amp;$D$3))</f>
        <v/>
      </c>
      <c r="F22" s="21">
        <f>IF(N(C22)&gt;0,E22/C22,"")</f>
        <v/>
      </c>
      <c r="G22" s="35">
        <f>IF($A22="","",IF(N('Lists'!D19)&gt;0,'Lists'!D19,""))</f>
        <v/>
      </c>
      <c r="H22" s="23">
        <f>IF(OR(D22="",G22=""),"",D22/G22-1)</f>
        <v/>
      </c>
    </row>
    <row r="23">
      <c r="A23" s="17">
        <f>IF('Lists'!A20="","",'Lists'!A20)</f>
        <v/>
      </c>
      <c r="B23" s="33">
        <f>IF($A23="","",SUMIFS('Fill-ups'!$H$4:$H$1003,'Fill-ups'!$B$4:$B$1003,$A23,'Fill-ups'!$J$4:$J$1003,"&gt;0",'Fill-ups'!$A$4:$A$1003,"&gt;="&amp;$B$3,'Fill-ups'!$A$4:$A$1003,"&lt;="&amp;$D$3))</f>
        <v/>
      </c>
      <c r="C23" s="22">
        <f>IF($A23="","",SUMIFS('Fill-ups'!$J$4:$J$1003,'Fill-ups'!$B$4:$B$1003,$A23,'Fill-ups'!$A$4:$A$1003,"&gt;="&amp;$B$3,'Fill-ups'!$A$4:$A$1003,"&lt;="&amp;$D$3))</f>
        <v/>
      </c>
      <c r="D23" s="21">
        <f>IF(N(C23)&gt;0,B23/C23*100,"")</f>
        <v/>
      </c>
      <c r="E23" s="34">
        <f>IF($A23="","",SUMIFS('Fill-ups'!$F$4:$F$1003,'Fill-ups'!$B$4:$B$1003,$A23,'Fill-ups'!$A$4:$A$1003,"&gt;="&amp;$B$3,'Fill-ups'!$A$4:$A$1003,"&lt;="&amp;$D$3))</f>
        <v/>
      </c>
      <c r="F23" s="21">
        <f>IF(N(C23)&gt;0,E23/C23,"")</f>
        <v/>
      </c>
      <c r="G23" s="35">
        <f>IF($A23="","",IF(N('Lists'!D20)&gt;0,'Lists'!D20,""))</f>
        <v/>
      </c>
      <c r="H23" s="23">
        <f>IF(OR(D23="",G23=""),"",D23/G23-1)</f>
        <v/>
      </c>
    </row>
    <row r="24">
      <c r="A24" s="17">
        <f>IF('Lists'!A21="","",'Lists'!A21)</f>
        <v/>
      </c>
      <c r="B24" s="33">
        <f>IF($A24="","",SUMIFS('Fill-ups'!$H$4:$H$1003,'Fill-ups'!$B$4:$B$1003,$A24,'Fill-ups'!$J$4:$J$1003,"&gt;0",'Fill-ups'!$A$4:$A$1003,"&gt;="&amp;$B$3,'Fill-ups'!$A$4:$A$1003,"&lt;="&amp;$D$3))</f>
        <v/>
      </c>
      <c r="C24" s="22">
        <f>IF($A24="","",SUMIFS('Fill-ups'!$J$4:$J$1003,'Fill-ups'!$B$4:$B$1003,$A24,'Fill-ups'!$A$4:$A$1003,"&gt;="&amp;$B$3,'Fill-ups'!$A$4:$A$1003,"&lt;="&amp;$D$3))</f>
        <v/>
      </c>
      <c r="D24" s="21">
        <f>IF(N(C24)&gt;0,B24/C24*100,"")</f>
        <v/>
      </c>
      <c r="E24" s="34">
        <f>IF($A24="","",SUMIFS('Fill-ups'!$F$4:$F$1003,'Fill-ups'!$B$4:$B$1003,$A24,'Fill-ups'!$A$4:$A$1003,"&gt;="&amp;$B$3,'Fill-ups'!$A$4:$A$1003,"&lt;="&amp;$D$3))</f>
        <v/>
      </c>
      <c r="F24" s="21">
        <f>IF(N(C24)&gt;0,E24/C24,"")</f>
        <v/>
      </c>
      <c r="G24" s="35">
        <f>IF($A24="","",IF(N('Lists'!D21)&gt;0,'Lists'!D21,""))</f>
        <v/>
      </c>
      <c r="H24" s="23">
        <f>IF(OR(D24="",G24=""),"",D24/G24-1)</f>
        <v/>
      </c>
    </row>
    <row r="25">
      <c r="A25" s="17">
        <f>IF('Lists'!A22="","",'Lists'!A22)</f>
        <v/>
      </c>
      <c r="B25" s="33">
        <f>IF($A25="","",SUMIFS('Fill-ups'!$H$4:$H$1003,'Fill-ups'!$B$4:$B$1003,$A25,'Fill-ups'!$J$4:$J$1003,"&gt;0",'Fill-ups'!$A$4:$A$1003,"&gt;="&amp;$B$3,'Fill-ups'!$A$4:$A$1003,"&lt;="&amp;$D$3))</f>
        <v/>
      </c>
      <c r="C25" s="22">
        <f>IF($A25="","",SUMIFS('Fill-ups'!$J$4:$J$1003,'Fill-ups'!$B$4:$B$1003,$A25,'Fill-ups'!$A$4:$A$1003,"&gt;="&amp;$B$3,'Fill-ups'!$A$4:$A$1003,"&lt;="&amp;$D$3))</f>
        <v/>
      </c>
      <c r="D25" s="21">
        <f>IF(N(C25)&gt;0,B25/C25*100,"")</f>
        <v/>
      </c>
      <c r="E25" s="34">
        <f>IF($A25="","",SUMIFS('Fill-ups'!$F$4:$F$1003,'Fill-ups'!$B$4:$B$1003,$A25,'Fill-ups'!$A$4:$A$1003,"&gt;="&amp;$B$3,'Fill-ups'!$A$4:$A$1003,"&lt;="&amp;$D$3))</f>
        <v/>
      </c>
      <c r="F25" s="21">
        <f>IF(N(C25)&gt;0,E25/C25,"")</f>
        <v/>
      </c>
      <c r="G25" s="35">
        <f>IF($A25="","",IF(N('Lists'!D22)&gt;0,'Lists'!D22,""))</f>
        <v/>
      </c>
      <c r="H25" s="23">
        <f>IF(OR(D25="",G25=""),"",D25/G25-1)</f>
        <v/>
      </c>
    </row>
    <row r="26">
      <c r="A26" s="17">
        <f>IF('Lists'!A23="","",'Lists'!A23)</f>
        <v/>
      </c>
      <c r="B26" s="33">
        <f>IF($A26="","",SUMIFS('Fill-ups'!$H$4:$H$1003,'Fill-ups'!$B$4:$B$1003,$A26,'Fill-ups'!$J$4:$J$1003,"&gt;0",'Fill-ups'!$A$4:$A$1003,"&gt;="&amp;$B$3,'Fill-ups'!$A$4:$A$1003,"&lt;="&amp;$D$3))</f>
        <v/>
      </c>
      <c r="C26" s="22">
        <f>IF($A26="","",SUMIFS('Fill-ups'!$J$4:$J$1003,'Fill-ups'!$B$4:$B$1003,$A26,'Fill-ups'!$A$4:$A$1003,"&gt;="&amp;$B$3,'Fill-ups'!$A$4:$A$1003,"&lt;="&amp;$D$3))</f>
        <v/>
      </c>
      <c r="D26" s="21">
        <f>IF(N(C26)&gt;0,B26/C26*100,"")</f>
        <v/>
      </c>
      <c r="E26" s="34">
        <f>IF($A26="","",SUMIFS('Fill-ups'!$F$4:$F$1003,'Fill-ups'!$B$4:$B$1003,$A26,'Fill-ups'!$A$4:$A$1003,"&gt;="&amp;$B$3,'Fill-ups'!$A$4:$A$1003,"&lt;="&amp;$D$3))</f>
        <v/>
      </c>
      <c r="F26" s="21">
        <f>IF(N(C26)&gt;0,E26/C26,"")</f>
        <v/>
      </c>
      <c r="G26" s="35">
        <f>IF($A26="","",IF(N('Lists'!D23)&gt;0,'Lists'!D23,""))</f>
        <v/>
      </c>
      <c r="H26" s="23">
        <f>IF(OR(D26="",G26=""),"",D26/G26-1)</f>
        <v/>
      </c>
    </row>
    <row r="27">
      <c r="A27" s="17">
        <f>IF('Lists'!A24="","",'Lists'!A24)</f>
        <v/>
      </c>
      <c r="B27" s="33">
        <f>IF($A27="","",SUMIFS('Fill-ups'!$H$4:$H$1003,'Fill-ups'!$B$4:$B$1003,$A27,'Fill-ups'!$J$4:$J$1003,"&gt;0",'Fill-ups'!$A$4:$A$1003,"&gt;="&amp;$B$3,'Fill-ups'!$A$4:$A$1003,"&lt;="&amp;$D$3))</f>
        <v/>
      </c>
      <c r="C27" s="22">
        <f>IF($A27="","",SUMIFS('Fill-ups'!$J$4:$J$1003,'Fill-ups'!$B$4:$B$1003,$A27,'Fill-ups'!$A$4:$A$1003,"&gt;="&amp;$B$3,'Fill-ups'!$A$4:$A$1003,"&lt;="&amp;$D$3))</f>
        <v/>
      </c>
      <c r="D27" s="21">
        <f>IF(N(C27)&gt;0,B27/C27*100,"")</f>
        <v/>
      </c>
      <c r="E27" s="34">
        <f>IF($A27="","",SUMIFS('Fill-ups'!$F$4:$F$1003,'Fill-ups'!$B$4:$B$1003,$A27,'Fill-ups'!$A$4:$A$1003,"&gt;="&amp;$B$3,'Fill-ups'!$A$4:$A$1003,"&lt;="&amp;$D$3))</f>
        <v/>
      </c>
      <c r="F27" s="21">
        <f>IF(N(C27)&gt;0,E27/C27,"")</f>
        <v/>
      </c>
      <c r="G27" s="35">
        <f>IF($A27="","",IF(N('Lists'!D24)&gt;0,'Lists'!D24,""))</f>
        <v/>
      </c>
      <c r="H27" s="23">
        <f>IF(OR(D27="",G27=""),"",D27/G27-1)</f>
        <v/>
      </c>
    </row>
    <row r="28">
      <c r="A28" s="17">
        <f>IF('Lists'!A25="","",'Lists'!A25)</f>
        <v/>
      </c>
      <c r="B28" s="33">
        <f>IF($A28="","",SUMIFS('Fill-ups'!$H$4:$H$1003,'Fill-ups'!$B$4:$B$1003,$A28,'Fill-ups'!$J$4:$J$1003,"&gt;0",'Fill-ups'!$A$4:$A$1003,"&gt;="&amp;$B$3,'Fill-ups'!$A$4:$A$1003,"&lt;="&amp;$D$3))</f>
        <v/>
      </c>
      <c r="C28" s="22">
        <f>IF($A28="","",SUMIFS('Fill-ups'!$J$4:$J$1003,'Fill-ups'!$B$4:$B$1003,$A28,'Fill-ups'!$A$4:$A$1003,"&gt;="&amp;$B$3,'Fill-ups'!$A$4:$A$1003,"&lt;="&amp;$D$3))</f>
        <v/>
      </c>
      <c r="D28" s="21">
        <f>IF(N(C28)&gt;0,B28/C28*100,"")</f>
        <v/>
      </c>
      <c r="E28" s="34">
        <f>IF($A28="","",SUMIFS('Fill-ups'!$F$4:$F$1003,'Fill-ups'!$B$4:$B$1003,$A28,'Fill-ups'!$A$4:$A$1003,"&gt;="&amp;$B$3,'Fill-ups'!$A$4:$A$1003,"&lt;="&amp;$D$3))</f>
        <v/>
      </c>
      <c r="F28" s="21">
        <f>IF(N(C28)&gt;0,E28/C28,"")</f>
        <v/>
      </c>
      <c r="G28" s="35">
        <f>IF($A28="","",IF(N('Lists'!D25)&gt;0,'Lists'!D25,""))</f>
        <v/>
      </c>
      <c r="H28" s="23">
        <f>IF(OR(D28="",G28=""),"",D28/G28-1)</f>
        <v/>
      </c>
    </row>
    <row r="29">
      <c r="A29" s="17">
        <f>IF('Lists'!A26="","",'Lists'!A26)</f>
        <v/>
      </c>
      <c r="B29" s="33">
        <f>IF($A29="","",SUMIFS('Fill-ups'!$H$4:$H$1003,'Fill-ups'!$B$4:$B$1003,$A29,'Fill-ups'!$J$4:$J$1003,"&gt;0",'Fill-ups'!$A$4:$A$1003,"&gt;="&amp;$B$3,'Fill-ups'!$A$4:$A$1003,"&lt;="&amp;$D$3))</f>
        <v/>
      </c>
      <c r="C29" s="22">
        <f>IF($A29="","",SUMIFS('Fill-ups'!$J$4:$J$1003,'Fill-ups'!$B$4:$B$1003,$A29,'Fill-ups'!$A$4:$A$1003,"&gt;="&amp;$B$3,'Fill-ups'!$A$4:$A$1003,"&lt;="&amp;$D$3))</f>
        <v/>
      </c>
      <c r="D29" s="21">
        <f>IF(N(C29)&gt;0,B29/C29*100,"")</f>
        <v/>
      </c>
      <c r="E29" s="34">
        <f>IF($A29="","",SUMIFS('Fill-ups'!$F$4:$F$1003,'Fill-ups'!$B$4:$B$1003,$A29,'Fill-ups'!$A$4:$A$1003,"&gt;="&amp;$B$3,'Fill-ups'!$A$4:$A$1003,"&lt;="&amp;$D$3))</f>
        <v/>
      </c>
      <c r="F29" s="21">
        <f>IF(N(C29)&gt;0,E29/C29,"")</f>
        <v/>
      </c>
      <c r="G29" s="35">
        <f>IF($A29="","",IF(N('Lists'!D26)&gt;0,'Lists'!D26,""))</f>
        <v/>
      </c>
      <c r="H29" s="23">
        <f>IF(OR(D29="",G29=""),"",D29/G29-1)</f>
        <v/>
      </c>
    </row>
    <row r="30">
      <c r="A30" s="17">
        <f>IF('Lists'!A27="","",'Lists'!A27)</f>
        <v/>
      </c>
      <c r="B30" s="33">
        <f>IF($A30="","",SUMIFS('Fill-ups'!$H$4:$H$1003,'Fill-ups'!$B$4:$B$1003,$A30,'Fill-ups'!$J$4:$J$1003,"&gt;0",'Fill-ups'!$A$4:$A$1003,"&gt;="&amp;$B$3,'Fill-ups'!$A$4:$A$1003,"&lt;="&amp;$D$3))</f>
        <v/>
      </c>
      <c r="C30" s="22">
        <f>IF($A30="","",SUMIFS('Fill-ups'!$J$4:$J$1003,'Fill-ups'!$B$4:$B$1003,$A30,'Fill-ups'!$A$4:$A$1003,"&gt;="&amp;$B$3,'Fill-ups'!$A$4:$A$1003,"&lt;="&amp;$D$3))</f>
        <v/>
      </c>
      <c r="D30" s="21">
        <f>IF(N(C30)&gt;0,B30/C30*100,"")</f>
        <v/>
      </c>
      <c r="E30" s="34">
        <f>IF($A30="","",SUMIFS('Fill-ups'!$F$4:$F$1003,'Fill-ups'!$B$4:$B$1003,$A30,'Fill-ups'!$A$4:$A$1003,"&gt;="&amp;$B$3,'Fill-ups'!$A$4:$A$1003,"&lt;="&amp;$D$3))</f>
        <v/>
      </c>
      <c r="F30" s="21">
        <f>IF(N(C30)&gt;0,E30/C30,"")</f>
        <v/>
      </c>
      <c r="G30" s="35">
        <f>IF($A30="","",IF(N('Lists'!D27)&gt;0,'Lists'!D27,""))</f>
        <v/>
      </c>
      <c r="H30" s="23">
        <f>IF(OR(D30="",G30=""),"",D30/G30-1)</f>
        <v/>
      </c>
    </row>
    <row r="31">
      <c r="A31" s="17">
        <f>IF('Lists'!A28="","",'Lists'!A28)</f>
        <v/>
      </c>
      <c r="B31" s="33">
        <f>IF($A31="","",SUMIFS('Fill-ups'!$H$4:$H$1003,'Fill-ups'!$B$4:$B$1003,$A31,'Fill-ups'!$J$4:$J$1003,"&gt;0",'Fill-ups'!$A$4:$A$1003,"&gt;="&amp;$B$3,'Fill-ups'!$A$4:$A$1003,"&lt;="&amp;$D$3))</f>
        <v/>
      </c>
      <c r="C31" s="22">
        <f>IF($A31="","",SUMIFS('Fill-ups'!$J$4:$J$1003,'Fill-ups'!$B$4:$B$1003,$A31,'Fill-ups'!$A$4:$A$1003,"&gt;="&amp;$B$3,'Fill-ups'!$A$4:$A$1003,"&lt;="&amp;$D$3))</f>
        <v/>
      </c>
      <c r="D31" s="21">
        <f>IF(N(C31)&gt;0,B31/C31*100,"")</f>
        <v/>
      </c>
      <c r="E31" s="34">
        <f>IF($A31="","",SUMIFS('Fill-ups'!$F$4:$F$1003,'Fill-ups'!$B$4:$B$1003,$A31,'Fill-ups'!$A$4:$A$1003,"&gt;="&amp;$B$3,'Fill-ups'!$A$4:$A$1003,"&lt;="&amp;$D$3))</f>
        <v/>
      </c>
      <c r="F31" s="21">
        <f>IF(N(C31)&gt;0,E31/C31,"")</f>
        <v/>
      </c>
      <c r="G31" s="35">
        <f>IF($A31="","",IF(N('Lists'!D28)&gt;0,'Lists'!D28,""))</f>
        <v/>
      </c>
      <c r="H31" s="23">
        <f>IF(OR(D31="",G31=""),"",D31/G31-1)</f>
        <v/>
      </c>
    </row>
    <row r="32">
      <c r="A32" s="17">
        <f>IF('Lists'!A29="","",'Lists'!A29)</f>
        <v/>
      </c>
      <c r="B32" s="33">
        <f>IF($A32="","",SUMIFS('Fill-ups'!$H$4:$H$1003,'Fill-ups'!$B$4:$B$1003,$A32,'Fill-ups'!$J$4:$J$1003,"&gt;0",'Fill-ups'!$A$4:$A$1003,"&gt;="&amp;$B$3,'Fill-ups'!$A$4:$A$1003,"&lt;="&amp;$D$3))</f>
        <v/>
      </c>
      <c r="C32" s="22">
        <f>IF($A32="","",SUMIFS('Fill-ups'!$J$4:$J$1003,'Fill-ups'!$B$4:$B$1003,$A32,'Fill-ups'!$A$4:$A$1003,"&gt;="&amp;$B$3,'Fill-ups'!$A$4:$A$1003,"&lt;="&amp;$D$3))</f>
        <v/>
      </c>
      <c r="D32" s="21">
        <f>IF(N(C32)&gt;0,B32/C32*100,"")</f>
        <v/>
      </c>
      <c r="E32" s="34">
        <f>IF($A32="","",SUMIFS('Fill-ups'!$F$4:$F$1003,'Fill-ups'!$B$4:$B$1003,$A32,'Fill-ups'!$A$4:$A$1003,"&gt;="&amp;$B$3,'Fill-ups'!$A$4:$A$1003,"&lt;="&amp;$D$3))</f>
        <v/>
      </c>
      <c r="F32" s="21">
        <f>IF(N(C32)&gt;0,E32/C32,"")</f>
        <v/>
      </c>
      <c r="G32" s="35">
        <f>IF($A32="","",IF(N('Lists'!D29)&gt;0,'Lists'!D29,""))</f>
        <v/>
      </c>
      <c r="H32" s="23">
        <f>IF(OR(D32="",G32=""),"",D32/G32-1)</f>
        <v/>
      </c>
    </row>
    <row r="33">
      <c r="A33" s="17">
        <f>IF('Lists'!A30="","",'Lists'!A30)</f>
        <v/>
      </c>
      <c r="B33" s="33">
        <f>IF($A33="","",SUMIFS('Fill-ups'!$H$4:$H$1003,'Fill-ups'!$B$4:$B$1003,$A33,'Fill-ups'!$J$4:$J$1003,"&gt;0",'Fill-ups'!$A$4:$A$1003,"&gt;="&amp;$B$3,'Fill-ups'!$A$4:$A$1003,"&lt;="&amp;$D$3))</f>
        <v/>
      </c>
      <c r="C33" s="22">
        <f>IF($A33="","",SUMIFS('Fill-ups'!$J$4:$J$1003,'Fill-ups'!$B$4:$B$1003,$A33,'Fill-ups'!$A$4:$A$1003,"&gt;="&amp;$B$3,'Fill-ups'!$A$4:$A$1003,"&lt;="&amp;$D$3))</f>
        <v/>
      </c>
      <c r="D33" s="21">
        <f>IF(N(C33)&gt;0,B33/C33*100,"")</f>
        <v/>
      </c>
      <c r="E33" s="34">
        <f>IF($A33="","",SUMIFS('Fill-ups'!$F$4:$F$1003,'Fill-ups'!$B$4:$B$1003,$A33,'Fill-ups'!$A$4:$A$1003,"&gt;="&amp;$B$3,'Fill-ups'!$A$4:$A$1003,"&lt;="&amp;$D$3))</f>
        <v/>
      </c>
      <c r="F33" s="21">
        <f>IF(N(C33)&gt;0,E33/C33,"")</f>
        <v/>
      </c>
      <c r="G33" s="35">
        <f>IF($A33="","",IF(N('Lists'!D30)&gt;0,'Lists'!D30,""))</f>
        <v/>
      </c>
      <c r="H33" s="23">
        <f>IF(OR(D33="",G33=""),"",D33/G33-1)</f>
        <v/>
      </c>
    </row>
    <row r="34">
      <c r="A34" s="17">
        <f>IF('Lists'!A31="","",'Lists'!A31)</f>
        <v/>
      </c>
      <c r="B34" s="33">
        <f>IF($A34="","",SUMIFS('Fill-ups'!$H$4:$H$1003,'Fill-ups'!$B$4:$B$1003,$A34,'Fill-ups'!$J$4:$J$1003,"&gt;0",'Fill-ups'!$A$4:$A$1003,"&gt;="&amp;$B$3,'Fill-ups'!$A$4:$A$1003,"&lt;="&amp;$D$3))</f>
        <v/>
      </c>
      <c r="C34" s="22">
        <f>IF($A34="","",SUMIFS('Fill-ups'!$J$4:$J$1003,'Fill-ups'!$B$4:$B$1003,$A34,'Fill-ups'!$A$4:$A$1003,"&gt;="&amp;$B$3,'Fill-ups'!$A$4:$A$1003,"&lt;="&amp;$D$3))</f>
        <v/>
      </c>
      <c r="D34" s="21">
        <f>IF(N(C34)&gt;0,B34/C34*100,"")</f>
        <v/>
      </c>
      <c r="E34" s="34">
        <f>IF($A34="","",SUMIFS('Fill-ups'!$F$4:$F$1003,'Fill-ups'!$B$4:$B$1003,$A34,'Fill-ups'!$A$4:$A$1003,"&gt;="&amp;$B$3,'Fill-ups'!$A$4:$A$1003,"&lt;="&amp;$D$3))</f>
        <v/>
      </c>
      <c r="F34" s="21">
        <f>IF(N(C34)&gt;0,E34/C34,"")</f>
        <v/>
      </c>
      <c r="G34" s="35">
        <f>IF($A34="","",IF(N('Lists'!D31)&gt;0,'Lists'!D31,""))</f>
        <v/>
      </c>
      <c r="H34" s="23">
        <f>IF(OR(D34="",G34=""),"",D34/G34-1)</f>
        <v/>
      </c>
    </row>
    <row r="35">
      <c r="A35" s="17">
        <f>IF('Lists'!A32="","",'Lists'!A32)</f>
        <v/>
      </c>
      <c r="B35" s="33">
        <f>IF($A35="","",SUMIFS('Fill-ups'!$H$4:$H$1003,'Fill-ups'!$B$4:$B$1003,$A35,'Fill-ups'!$J$4:$J$1003,"&gt;0",'Fill-ups'!$A$4:$A$1003,"&gt;="&amp;$B$3,'Fill-ups'!$A$4:$A$1003,"&lt;="&amp;$D$3))</f>
        <v/>
      </c>
      <c r="C35" s="22">
        <f>IF($A35="","",SUMIFS('Fill-ups'!$J$4:$J$1003,'Fill-ups'!$B$4:$B$1003,$A35,'Fill-ups'!$A$4:$A$1003,"&gt;="&amp;$B$3,'Fill-ups'!$A$4:$A$1003,"&lt;="&amp;$D$3))</f>
        <v/>
      </c>
      <c r="D35" s="21">
        <f>IF(N(C35)&gt;0,B35/C35*100,"")</f>
        <v/>
      </c>
      <c r="E35" s="34">
        <f>IF($A35="","",SUMIFS('Fill-ups'!$F$4:$F$1003,'Fill-ups'!$B$4:$B$1003,$A35,'Fill-ups'!$A$4:$A$1003,"&gt;="&amp;$B$3,'Fill-ups'!$A$4:$A$1003,"&lt;="&amp;$D$3))</f>
        <v/>
      </c>
      <c r="F35" s="21">
        <f>IF(N(C35)&gt;0,E35/C35,"")</f>
        <v/>
      </c>
      <c r="G35" s="35">
        <f>IF($A35="","",IF(N('Lists'!D32)&gt;0,'Lists'!D32,""))</f>
        <v/>
      </c>
      <c r="H35" s="23">
        <f>IF(OR(D35="",G35=""),"",D35/G35-1)</f>
        <v/>
      </c>
    </row>
    <row r="36">
      <c r="A36" s="17">
        <f>IF('Lists'!A33="","",'Lists'!A33)</f>
        <v/>
      </c>
      <c r="B36" s="33">
        <f>IF($A36="","",SUMIFS('Fill-ups'!$H$4:$H$1003,'Fill-ups'!$B$4:$B$1003,$A36,'Fill-ups'!$J$4:$J$1003,"&gt;0",'Fill-ups'!$A$4:$A$1003,"&gt;="&amp;$B$3,'Fill-ups'!$A$4:$A$1003,"&lt;="&amp;$D$3))</f>
        <v/>
      </c>
      <c r="C36" s="22">
        <f>IF($A36="","",SUMIFS('Fill-ups'!$J$4:$J$1003,'Fill-ups'!$B$4:$B$1003,$A36,'Fill-ups'!$A$4:$A$1003,"&gt;="&amp;$B$3,'Fill-ups'!$A$4:$A$1003,"&lt;="&amp;$D$3))</f>
        <v/>
      </c>
      <c r="D36" s="21">
        <f>IF(N(C36)&gt;0,B36/C36*100,"")</f>
        <v/>
      </c>
      <c r="E36" s="34">
        <f>IF($A36="","",SUMIFS('Fill-ups'!$F$4:$F$1003,'Fill-ups'!$B$4:$B$1003,$A36,'Fill-ups'!$A$4:$A$1003,"&gt;="&amp;$B$3,'Fill-ups'!$A$4:$A$1003,"&lt;="&amp;$D$3))</f>
        <v/>
      </c>
      <c r="F36" s="21">
        <f>IF(N(C36)&gt;0,E36/C36,"")</f>
        <v/>
      </c>
      <c r="G36" s="35">
        <f>IF($A36="","",IF(N('Lists'!D33)&gt;0,'Lists'!D33,""))</f>
        <v/>
      </c>
      <c r="H36" s="23">
        <f>IF(OR(D36="",G36=""),"",D36/G36-1)</f>
        <v/>
      </c>
    </row>
    <row r="37">
      <c r="A37" s="17">
        <f>IF('Lists'!A34="","",'Lists'!A34)</f>
        <v/>
      </c>
      <c r="B37" s="33">
        <f>IF($A37="","",SUMIFS('Fill-ups'!$H$4:$H$1003,'Fill-ups'!$B$4:$B$1003,$A37,'Fill-ups'!$J$4:$J$1003,"&gt;0",'Fill-ups'!$A$4:$A$1003,"&gt;="&amp;$B$3,'Fill-ups'!$A$4:$A$1003,"&lt;="&amp;$D$3))</f>
        <v/>
      </c>
      <c r="C37" s="22">
        <f>IF($A37="","",SUMIFS('Fill-ups'!$J$4:$J$1003,'Fill-ups'!$B$4:$B$1003,$A37,'Fill-ups'!$A$4:$A$1003,"&gt;="&amp;$B$3,'Fill-ups'!$A$4:$A$1003,"&lt;="&amp;$D$3))</f>
        <v/>
      </c>
      <c r="D37" s="21">
        <f>IF(N(C37)&gt;0,B37/C37*100,"")</f>
        <v/>
      </c>
      <c r="E37" s="34">
        <f>IF($A37="","",SUMIFS('Fill-ups'!$F$4:$F$1003,'Fill-ups'!$B$4:$B$1003,$A37,'Fill-ups'!$A$4:$A$1003,"&gt;="&amp;$B$3,'Fill-ups'!$A$4:$A$1003,"&lt;="&amp;$D$3))</f>
        <v/>
      </c>
      <c r="F37" s="21">
        <f>IF(N(C37)&gt;0,E37/C37,"")</f>
        <v/>
      </c>
      <c r="G37" s="35">
        <f>IF($A37="","",IF(N('Lists'!D34)&gt;0,'Lists'!D34,""))</f>
        <v/>
      </c>
      <c r="H37" s="23">
        <f>IF(OR(D37="",G37=""),"",D37/G37-1)</f>
        <v/>
      </c>
    </row>
    <row r="38">
      <c r="A38" s="17">
        <f>IF('Lists'!A35="","",'Lists'!A35)</f>
        <v/>
      </c>
      <c r="B38" s="33">
        <f>IF($A38="","",SUMIFS('Fill-ups'!$H$4:$H$1003,'Fill-ups'!$B$4:$B$1003,$A38,'Fill-ups'!$J$4:$J$1003,"&gt;0",'Fill-ups'!$A$4:$A$1003,"&gt;="&amp;$B$3,'Fill-ups'!$A$4:$A$1003,"&lt;="&amp;$D$3))</f>
        <v/>
      </c>
      <c r="C38" s="22">
        <f>IF($A38="","",SUMIFS('Fill-ups'!$J$4:$J$1003,'Fill-ups'!$B$4:$B$1003,$A38,'Fill-ups'!$A$4:$A$1003,"&gt;="&amp;$B$3,'Fill-ups'!$A$4:$A$1003,"&lt;="&amp;$D$3))</f>
        <v/>
      </c>
      <c r="D38" s="21">
        <f>IF(N(C38)&gt;0,B38/C38*100,"")</f>
        <v/>
      </c>
      <c r="E38" s="34">
        <f>IF($A38="","",SUMIFS('Fill-ups'!$F$4:$F$1003,'Fill-ups'!$B$4:$B$1003,$A38,'Fill-ups'!$A$4:$A$1003,"&gt;="&amp;$B$3,'Fill-ups'!$A$4:$A$1003,"&lt;="&amp;$D$3))</f>
        <v/>
      </c>
      <c r="F38" s="21">
        <f>IF(N(C38)&gt;0,E38/C38,"")</f>
        <v/>
      </c>
      <c r="G38" s="35">
        <f>IF($A38="","",IF(N('Lists'!D35)&gt;0,'Lists'!D35,""))</f>
        <v/>
      </c>
      <c r="H38" s="23">
        <f>IF(OR(D38="",G38=""),"",D38/G38-1)</f>
        <v/>
      </c>
    </row>
    <row r="39">
      <c r="A39" s="17">
        <f>IF('Lists'!A36="","",'Lists'!A36)</f>
        <v/>
      </c>
      <c r="B39" s="33">
        <f>IF($A39="","",SUMIFS('Fill-ups'!$H$4:$H$1003,'Fill-ups'!$B$4:$B$1003,$A39,'Fill-ups'!$J$4:$J$1003,"&gt;0",'Fill-ups'!$A$4:$A$1003,"&gt;="&amp;$B$3,'Fill-ups'!$A$4:$A$1003,"&lt;="&amp;$D$3))</f>
        <v/>
      </c>
      <c r="C39" s="22">
        <f>IF($A39="","",SUMIFS('Fill-ups'!$J$4:$J$1003,'Fill-ups'!$B$4:$B$1003,$A39,'Fill-ups'!$A$4:$A$1003,"&gt;="&amp;$B$3,'Fill-ups'!$A$4:$A$1003,"&lt;="&amp;$D$3))</f>
        <v/>
      </c>
      <c r="D39" s="21">
        <f>IF(N(C39)&gt;0,B39/C39*100,"")</f>
        <v/>
      </c>
      <c r="E39" s="34">
        <f>IF($A39="","",SUMIFS('Fill-ups'!$F$4:$F$1003,'Fill-ups'!$B$4:$B$1003,$A39,'Fill-ups'!$A$4:$A$1003,"&gt;="&amp;$B$3,'Fill-ups'!$A$4:$A$1003,"&lt;="&amp;$D$3))</f>
        <v/>
      </c>
      <c r="F39" s="21">
        <f>IF(N(C39)&gt;0,E39/C39,"")</f>
        <v/>
      </c>
      <c r="G39" s="35">
        <f>IF($A39="","",IF(N('Lists'!D36)&gt;0,'Lists'!D36,""))</f>
        <v/>
      </c>
      <c r="H39" s="23">
        <f>IF(OR(D39="",G39=""),"",D39/G39-1)</f>
        <v/>
      </c>
    </row>
    <row r="40">
      <c r="A40" s="17">
        <f>IF('Lists'!A37="","",'Lists'!A37)</f>
        <v/>
      </c>
      <c r="B40" s="33">
        <f>IF($A40="","",SUMIFS('Fill-ups'!$H$4:$H$1003,'Fill-ups'!$B$4:$B$1003,$A40,'Fill-ups'!$J$4:$J$1003,"&gt;0",'Fill-ups'!$A$4:$A$1003,"&gt;="&amp;$B$3,'Fill-ups'!$A$4:$A$1003,"&lt;="&amp;$D$3))</f>
        <v/>
      </c>
      <c r="C40" s="22">
        <f>IF($A40="","",SUMIFS('Fill-ups'!$J$4:$J$1003,'Fill-ups'!$B$4:$B$1003,$A40,'Fill-ups'!$A$4:$A$1003,"&gt;="&amp;$B$3,'Fill-ups'!$A$4:$A$1003,"&lt;="&amp;$D$3))</f>
        <v/>
      </c>
      <c r="D40" s="21">
        <f>IF(N(C40)&gt;0,B40/C40*100,"")</f>
        <v/>
      </c>
      <c r="E40" s="34">
        <f>IF($A40="","",SUMIFS('Fill-ups'!$F$4:$F$1003,'Fill-ups'!$B$4:$B$1003,$A40,'Fill-ups'!$A$4:$A$1003,"&gt;="&amp;$B$3,'Fill-ups'!$A$4:$A$1003,"&lt;="&amp;$D$3))</f>
        <v/>
      </c>
      <c r="F40" s="21">
        <f>IF(N(C40)&gt;0,E40/C40,"")</f>
        <v/>
      </c>
      <c r="G40" s="35">
        <f>IF($A40="","",IF(N('Lists'!D37)&gt;0,'Lists'!D37,""))</f>
        <v/>
      </c>
      <c r="H40" s="23">
        <f>IF(OR(D40="",G40=""),"",D40/G40-1)</f>
        <v/>
      </c>
    </row>
    <row r="41">
      <c r="A41" s="17">
        <f>IF('Lists'!A38="","",'Lists'!A38)</f>
        <v/>
      </c>
      <c r="B41" s="33">
        <f>IF($A41="","",SUMIFS('Fill-ups'!$H$4:$H$1003,'Fill-ups'!$B$4:$B$1003,$A41,'Fill-ups'!$J$4:$J$1003,"&gt;0",'Fill-ups'!$A$4:$A$1003,"&gt;="&amp;$B$3,'Fill-ups'!$A$4:$A$1003,"&lt;="&amp;$D$3))</f>
        <v/>
      </c>
      <c r="C41" s="22">
        <f>IF($A41="","",SUMIFS('Fill-ups'!$J$4:$J$1003,'Fill-ups'!$B$4:$B$1003,$A41,'Fill-ups'!$A$4:$A$1003,"&gt;="&amp;$B$3,'Fill-ups'!$A$4:$A$1003,"&lt;="&amp;$D$3))</f>
        <v/>
      </c>
      <c r="D41" s="21">
        <f>IF(N(C41)&gt;0,B41/C41*100,"")</f>
        <v/>
      </c>
      <c r="E41" s="34">
        <f>IF($A41="","",SUMIFS('Fill-ups'!$F$4:$F$1003,'Fill-ups'!$B$4:$B$1003,$A41,'Fill-ups'!$A$4:$A$1003,"&gt;="&amp;$B$3,'Fill-ups'!$A$4:$A$1003,"&lt;="&amp;$D$3))</f>
        <v/>
      </c>
      <c r="F41" s="21">
        <f>IF(N(C41)&gt;0,E41/C41,"")</f>
        <v/>
      </c>
      <c r="G41" s="35">
        <f>IF($A41="","",IF(N('Lists'!D38)&gt;0,'Lists'!D38,""))</f>
        <v/>
      </c>
      <c r="H41" s="23">
        <f>IF(OR(D41="",G41=""),"",D41/G41-1)</f>
        <v/>
      </c>
    </row>
    <row r="42">
      <c r="A42" s="17">
        <f>IF('Lists'!A39="","",'Lists'!A39)</f>
        <v/>
      </c>
      <c r="B42" s="33">
        <f>IF($A42="","",SUMIFS('Fill-ups'!$H$4:$H$1003,'Fill-ups'!$B$4:$B$1003,$A42,'Fill-ups'!$J$4:$J$1003,"&gt;0",'Fill-ups'!$A$4:$A$1003,"&gt;="&amp;$B$3,'Fill-ups'!$A$4:$A$1003,"&lt;="&amp;$D$3))</f>
        <v/>
      </c>
      <c r="C42" s="22">
        <f>IF($A42="","",SUMIFS('Fill-ups'!$J$4:$J$1003,'Fill-ups'!$B$4:$B$1003,$A42,'Fill-ups'!$A$4:$A$1003,"&gt;="&amp;$B$3,'Fill-ups'!$A$4:$A$1003,"&lt;="&amp;$D$3))</f>
        <v/>
      </c>
      <c r="D42" s="21">
        <f>IF(N(C42)&gt;0,B42/C42*100,"")</f>
        <v/>
      </c>
      <c r="E42" s="34">
        <f>IF($A42="","",SUMIFS('Fill-ups'!$F$4:$F$1003,'Fill-ups'!$B$4:$B$1003,$A42,'Fill-ups'!$A$4:$A$1003,"&gt;="&amp;$B$3,'Fill-ups'!$A$4:$A$1003,"&lt;="&amp;$D$3))</f>
        <v/>
      </c>
      <c r="F42" s="21">
        <f>IF(N(C42)&gt;0,E42/C42,"")</f>
        <v/>
      </c>
      <c r="G42" s="35">
        <f>IF($A42="","",IF(N('Lists'!D39)&gt;0,'Lists'!D39,""))</f>
        <v/>
      </c>
      <c r="H42" s="23">
        <f>IF(OR(D42="",G42=""),"",D42/G42-1)</f>
        <v/>
      </c>
    </row>
    <row r="43">
      <c r="A43" s="17">
        <f>IF('Lists'!A40="","",'Lists'!A40)</f>
        <v/>
      </c>
      <c r="B43" s="33">
        <f>IF($A43="","",SUMIFS('Fill-ups'!$H$4:$H$1003,'Fill-ups'!$B$4:$B$1003,$A43,'Fill-ups'!$J$4:$J$1003,"&gt;0",'Fill-ups'!$A$4:$A$1003,"&gt;="&amp;$B$3,'Fill-ups'!$A$4:$A$1003,"&lt;="&amp;$D$3))</f>
        <v/>
      </c>
      <c r="C43" s="22">
        <f>IF($A43="","",SUMIFS('Fill-ups'!$J$4:$J$1003,'Fill-ups'!$B$4:$B$1003,$A43,'Fill-ups'!$A$4:$A$1003,"&gt;="&amp;$B$3,'Fill-ups'!$A$4:$A$1003,"&lt;="&amp;$D$3))</f>
        <v/>
      </c>
      <c r="D43" s="21">
        <f>IF(N(C43)&gt;0,B43/C43*100,"")</f>
        <v/>
      </c>
      <c r="E43" s="34">
        <f>IF($A43="","",SUMIFS('Fill-ups'!$F$4:$F$1003,'Fill-ups'!$B$4:$B$1003,$A43,'Fill-ups'!$A$4:$A$1003,"&gt;="&amp;$B$3,'Fill-ups'!$A$4:$A$1003,"&lt;="&amp;$D$3))</f>
        <v/>
      </c>
      <c r="F43" s="21">
        <f>IF(N(C43)&gt;0,E43/C43,"")</f>
        <v/>
      </c>
      <c r="G43" s="35">
        <f>IF($A43="","",IF(N('Lists'!D40)&gt;0,'Lists'!D40,""))</f>
        <v/>
      </c>
      <c r="H43" s="23">
        <f>IF(OR(D43="",G43=""),"",D43/G43-1)</f>
        <v/>
      </c>
    </row>
    <row r="44">
      <c r="A44" s="17">
        <f>IF('Lists'!A41="","",'Lists'!A41)</f>
        <v/>
      </c>
      <c r="B44" s="33">
        <f>IF($A44="","",SUMIFS('Fill-ups'!$H$4:$H$1003,'Fill-ups'!$B$4:$B$1003,$A44,'Fill-ups'!$J$4:$J$1003,"&gt;0",'Fill-ups'!$A$4:$A$1003,"&gt;="&amp;$B$3,'Fill-ups'!$A$4:$A$1003,"&lt;="&amp;$D$3))</f>
        <v/>
      </c>
      <c r="C44" s="22">
        <f>IF($A44="","",SUMIFS('Fill-ups'!$J$4:$J$1003,'Fill-ups'!$B$4:$B$1003,$A44,'Fill-ups'!$A$4:$A$1003,"&gt;="&amp;$B$3,'Fill-ups'!$A$4:$A$1003,"&lt;="&amp;$D$3))</f>
        <v/>
      </c>
      <c r="D44" s="21">
        <f>IF(N(C44)&gt;0,B44/C44*100,"")</f>
        <v/>
      </c>
      <c r="E44" s="34">
        <f>IF($A44="","",SUMIFS('Fill-ups'!$F$4:$F$1003,'Fill-ups'!$B$4:$B$1003,$A44,'Fill-ups'!$A$4:$A$1003,"&gt;="&amp;$B$3,'Fill-ups'!$A$4:$A$1003,"&lt;="&amp;$D$3))</f>
        <v/>
      </c>
      <c r="F44" s="21">
        <f>IF(N(C44)&gt;0,E44/C44,"")</f>
        <v/>
      </c>
      <c r="G44" s="35">
        <f>IF($A44="","",IF(N('Lists'!D41)&gt;0,'Lists'!D41,""))</f>
        <v/>
      </c>
      <c r="H44" s="23">
        <f>IF(OR(D44="",G44=""),"",D44/G44-1)</f>
        <v/>
      </c>
    </row>
    <row r="45">
      <c r="A45" s="17">
        <f>IF('Lists'!A42="","",'Lists'!A42)</f>
        <v/>
      </c>
      <c r="B45" s="33">
        <f>IF($A45="","",SUMIFS('Fill-ups'!$H$4:$H$1003,'Fill-ups'!$B$4:$B$1003,$A45,'Fill-ups'!$J$4:$J$1003,"&gt;0",'Fill-ups'!$A$4:$A$1003,"&gt;="&amp;$B$3,'Fill-ups'!$A$4:$A$1003,"&lt;="&amp;$D$3))</f>
        <v/>
      </c>
      <c r="C45" s="22">
        <f>IF($A45="","",SUMIFS('Fill-ups'!$J$4:$J$1003,'Fill-ups'!$B$4:$B$1003,$A45,'Fill-ups'!$A$4:$A$1003,"&gt;="&amp;$B$3,'Fill-ups'!$A$4:$A$1003,"&lt;="&amp;$D$3))</f>
        <v/>
      </c>
      <c r="D45" s="21">
        <f>IF(N(C45)&gt;0,B45/C45*100,"")</f>
        <v/>
      </c>
      <c r="E45" s="34">
        <f>IF($A45="","",SUMIFS('Fill-ups'!$F$4:$F$1003,'Fill-ups'!$B$4:$B$1003,$A45,'Fill-ups'!$A$4:$A$1003,"&gt;="&amp;$B$3,'Fill-ups'!$A$4:$A$1003,"&lt;="&amp;$D$3))</f>
        <v/>
      </c>
      <c r="F45" s="21">
        <f>IF(N(C45)&gt;0,E45/C45,"")</f>
        <v/>
      </c>
      <c r="G45" s="35">
        <f>IF($A45="","",IF(N('Lists'!D42)&gt;0,'Lists'!D42,""))</f>
        <v/>
      </c>
      <c r="H45" s="23">
        <f>IF(OR(D45="",G45=""),"",D45/G45-1)</f>
        <v/>
      </c>
    </row>
    <row r="46">
      <c r="A46" s="17">
        <f>IF('Lists'!A43="","",'Lists'!A43)</f>
        <v/>
      </c>
      <c r="B46" s="33">
        <f>IF($A46="","",SUMIFS('Fill-ups'!$H$4:$H$1003,'Fill-ups'!$B$4:$B$1003,$A46,'Fill-ups'!$J$4:$J$1003,"&gt;0",'Fill-ups'!$A$4:$A$1003,"&gt;="&amp;$B$3,'Fill-ups'!$A$4:$A$1003,"&lt;="&amp;$D$3))</f>
        <v/>
      </c>
      <c r="C46" s="22">
        <f>IF($A46="","",SUMIFS('Fill-ups'!$J$4:$J$1003,'Fill-ups'!$B$4:$B$1003,$A46,'Fill-ups'!$A$4:$A$1003,"&gt;="&amp;$B$3,'Fill-ups'!$A$4:$A$1003,"&lt;="&amp;$D$3))</f>
        <v/>
      </c>
      <c r="D46" s="21">
        <f>IF(N(C46)&gt;0,B46/C46*100,"")</f>
        <v/>
      </c>
      <c r="E46" s="34">
        <f>IF($A46="","",SUMIFS('Fill-ups'!$F$4:$F$1003,'Fill-ups'!$B$4:$B$1003,$A46,'Fill-ups'!$A$4:$A$1003,"&gt;="&amp;$B$3,'Fill-ups'!$A$4:$A$1003,"&lt;="&amp;$D$3))</f>
        <v/>
      </c>
      <c r="F46" s="21">
        <f>IF(N(C46)&gt;0,E46/C46,"")</f>
        <v/>
      </c>
      <c r="G46" s="35">
        <f>IF($A46="","",IF(N('Lists'!D43)&gt;0,'Lists'!D43,""))</f>
        <v/>
      </c>
      <c r="H46" s="23">
        <f>IF(OR(D46="",G46=""),"",D46/G46-1)</f>
        <v/>
      </c>
    </row>
    <row r="47">
      <c r="A47" s="17">
        <f>IF('Lists'!A44="","",'Lists'!A44)</f>
        <v/>
      </c>
      <c r="B47" s="33">
        <f>IF($A47="","",SUMIFS('Fill-ups'!$H$4:$H$1003,'Fill-ups'!$B$4:$B$1003,$A47,'Fill-ups'!$J$4:$J$1003,"&gt;0",'Fill-ups'!$A$4:$A$1003,"&gt;="&amp;$B$3,'Fill-ups'!$A$4:$A$1003,"&lt;="&amp;$D$3))</f>
        <v/>
      </c>
      <c r="C47" s="22">
        <f>IF($A47="","",SUMIFS('Fill-ups'!$J$4:$J$1003,'Fill-ups'!$B$4:$B$1003,$A47,'Fill-ups'!$A$4:$A$1003,"&gt;="&amp;$B$3,'Fill-ups'!$A$4:$A$1003,"&lt;="&amp;$D$3))</f>
        <v/>
      </c>
      <c r="D47" s="21">
        <f>IF(N(C47)&gt;0,B47/C47*100,"")</f>
        <v/>
      </c>
      <c r="E47" s="34">
        <f>IF($A47="","",SUMIFS('Fill-ups'!$F$4:$F$1003,'Fill-ups'!$B$4:$B$1003,$A47,'Fill-ups'!$A$4:$A$1003,"&gt;="&amp;$B$3,'Fill-ups'!$A$4:$A$1003,"&lt;="&amp;$D$3))</f>
        <v/>
      </c>
      <c r="F47" s="21">
        <f>IF(N(C47)&gt;0,E47/C47,"")</f>
        <v/>
      </c>
      <c r="G47" s="35">
        <f>IF($A47="","",IF(N('Lists'!D44)&gt;0,'Lists'!D44,""))</f>
        <v/>
      </c>
      <c r="H47" s="23">
        <f>IF(OR(D47="",G47=""),"",D47/G47-1)</f>
        <v/>
      </c>
    </row>
    <row r="48">
      <c r="A48" s="17">
        <f>IF('Lists'!A45="","",'Lists'!A45)</f>
        <v/>
      </c>
      <c r="B48" s="33">
        <f>IF($A48="","",SUMIFS('Fill-ups'!$H$4:$H$1003,'Fill-ups'!$B$4:$B$1003,$A48,'Fill-ups'!$J$4:$J$1003,"&gt;0",'Fill-ups'!$A$4:$A$1003,"&gt;="&amp;$B$3,'Fill-ups'!$A$4:$A$1003,"&lt;="&amp;$D$3))</f>
        <v/>
      </c>
      <c r="C48" s="22">
        <f>IF($A48="","",SUMIFS('Fill-ups'!$J$4:$J$1003,'Fill-ups'!$B$4:$B$1003,$A48,'Fill-ups'!$A$4:$A$1003,"&gt;="&amp;$B$3,'Fill-ups'!$A$4:$A$1003,"&lt;="&amp;$D$3))</f>
        <v/>
      </c>
      <c r="D48" s="21">
        <f>IF(N(C48)&gt;0,B48/C48*100,"")</f>
        <v/>
      </c>
      <c r="E48" s="34">
        <f>IF($A48="","",SUMIFS('Fill-ups'!$F$4:$F$1003,'Fill-ups'!$B$4:$B$1003,$A48,'Fill-ups'!$A$4:$A$1003,"&gt;="&amp;$B$3,'Fill-ups'!$A$4:$A$1003,"&lt;="&amp;$D$3))</f>
        <v/>
      </c>
      <c r="F48" s="21">
        <f>IF(N(C48)&gt;0,E48/C48,"")</f>
        <v/>
      </c>
      <c r="G48" s="35">
        <f>IF($A48="","",IF(N('Lists'!D45)&gt;0,'Lists'!D45,""))</f>
        <v/>
      </c>
      <c r="H48" s="23">
        <f>IF(OR(D48="",G48=""),"",D48/G48-1)</f>
        <v/>
      </c>
    </row>
    <row r="49">
      <c r="A49" s="17">
        <f>IF('Lists'!A46="","",'Lists'!A46)</f>
        <v/>
      </c>
      <c r="B49" s="33">
        <f>IF($A49="","",SUMIFS('Fill-ups'!$H$4:$H$1003,'Fill-ups'!$B$4:$B$1003,$A49,'Fill-ups'!$J$4:$J$1003,"&gt;0",'Fill-ups'!$A$4:$A$1003,"&gt;="&amp;$B$3,'Fill-ups'!$A$4:$A$1003,"&lt;="&amp;$D$3))</f>
        <v/>
      </c>
      <c r="C49" s="22">
        <f>IF($A49="","",SUMIFS('Fill-ups'!$J$4:$J$1003,'Fill-ups'!$B$4:$B$1003,$A49,'Fill-ups'!$A$4:$A$1003,"&gt;="&amp;$B$3,'Fill-ups'!$A$4:$A$1003,"&lt;="&amp;$D$3))</f>
        <v/>
      </c>
      <c r="D49" s="21">
        <f>IF(N(C49)&gt;0,B49/C49*100,"")</f>
        <v/>
      </c>
      <c r="E49" s="34">
        <f>IF($A49="","",SUMIFS('Fill-ups'!$F$4:$F$1003,'Fill-ups'!$B$4:$B$1003,$A49,'Fill-ups'!$A$4:$A$1003,"&gt;="&amp;$B$3,'Fill-ups'!$A$4:$A$1003,"&lt;="&amp;$D$3))</f>
        <v/>
      </c>
      <c r="F49" s="21">
        <f>IF(N(C49)&gt;0,E49/C49,"")</f>
        <v/>
      </c>
      <c r="G49" s="35">
        <f>IF($A49="","",IF(N('Lists'!D46)&gt;0,'Lists'!D46,""))</f>
        <v/>
      </c>
      <c r="H49" s="23">
        <f>IF(OR(D49="",G49=""),"",D49/G49-1)</f>
        <v/>
      </c>
    </row>
    <row r="50">
      <c r="A50" s="17">
        <f>IF('Lists'!A47="","",'Lists'!A47)</f>
        <v/>
      </c>
      <c r="B50" s="33">
        <f>IF($A50="","",SUMIFS('Fill-ups'!$H$4:$H$1003,'Fill-ups'!$B$4:$B$1003,$A50,'Fill-ups'!$J$4:$J$1003,"&gt;0",'Fill-ups'!$A$4:$A$1003,"&gt;="&amp;$B$3,'Fill-ups'!$A$4:$A$1003,"&lt;="&amp;$D$3))</f>
        <v/>
      </c>
      <c r="C50" s="22">
        <f>IF($A50="","",SUMIFS('Fill-ups'!$J$4:$J$1003,'Fill-ups'!$B$4:$B$1003,$A50,'Fill-ups'!$A$4:$A$1003,"&gt;="&amp;$B$3,'Fill-ups'!$A$4:$A$1003,"&lt;="&amp;$D$3))</f>
        <v/>
      </c>
      <c r="D50" s="21">
        <f>IF(N(C50)&gt;0,B50/C50*100,"")</f>
        <v/>
      </c>
      <c r="E50" s="34">
        <f>IF($A50="","",SUMIFS('Fill-ups'!$F$4:$F$1003,'Fill-ups'!$B$4:$B$1003,$A50,'Fill-ups'!$A$4:$A$1003,"&gt;="&amp;$B$3,'Fill-ups'!$A$4:$A$1003,"&lt;="&amp;$D$3))</f>
        <v/>
      </c>
      <c r="F50" s="21">
        <f>IF(N(C50)&gt;0,E50/C50,"")</f>
        <v/>
      </c>
      <c r="G50" s="35">
        <f>IF($A50="","",IF(N('Lists'!D47)&gt;0,'Lists'!D47,""))</f>
        <v/>
      </c>
      <c r="H50" s="23">
        <f>IF(OR(D50="",G50=""),"",D50/G50-1)</f>
        <v/>
      </c>
    </row>
    <row r="51">
      <c r="A51" s="17">
        <f>IF('Lists'!A48="","",'Lists'!A48)</f>
        <v/>
      </c>
      <c r="B51" s="33">
        <f>IF($A51="","",SUMIFS('Fill-ups'!$H$4:$H$1003,'Fill-ups'!$B$4:$B$1003,$A51,'Fill-ups'!$J$4:$J$1003,"&gt;0",'Fill-ups'!$A$4:$A$1003,"&gt;="&amp;$B$3,'Fill-ups'!$A$4:$A$1003,"&lt;="&amp;$D$3))</f>
        <v/>
      </c>
      <c r="C51" s="22">
        <f>IF($A51="","",SUMIFS('Fill-ups'!$J$4:$J$1003,'Fill-ups'!$B$4:$B$1003,$A51,'Fill-ups'!$A$4:$A$1003,"&gt;="&amp;$B$3,'Fill-ups'!$A$4:$A$1003,"&lt;="&amp;$D$3))</f>
        <v/>
      </c>
      <c r="D51" s="21">
        <f>IF(N(C51)&gt;0,B51/C51*100,"")</f>
        <v/>
      </c>
      <c r="E51" s="34">
        <f>IF($A51="","",SUMIFS('Fill-ups'!$F$4:$F$1003,'Fill-ups'!$B$4:$B$1003,$A51,'Fill-ups'!$A$4:$A$1003,"&gt;="&amp;$B$3,'Fill-ups'!$A$4:$A$1003,"&lt;="&amp;$D$3))</f>
        <v/>
      </c>
      <c r="F51" s="21">
        <f>IF(N(C51)&gt;0,E51/C51,"")</f>
        <v/>
      </c>
      <c r="G51" s="35">
        <f>IF($A51="","",IF(N('Lists'!D48)&gt;0,'Lists'!D48,""))</f>
        <v/>
      </c>
      <c r="H51" s="23">
        <f>IF(OR(D51="",G51=""),"",D51/G51-1)</f>
        <v/>
      </c>
    </row>
    <row r="52">
      <c r="A52" s="17">
        <f>IF('Lists'!A49="","",'Lists'!A49)</f>
        <v/>
      </c>
      <c r="B52" s="33">
        <f>IF($A52="","",SUMIFS('Fill-ups'!$H$4:$H$1003,'Fill-ups'!$B$4:$B$1003,$A52,'Fill-ups'!$J$4:$J$1003,"&gt;0",'Fill-ups'!$A$4:$A$1003,"&gt;="&amp;$B$3,'Fill-ups'!$A$4:$A$1003,"&lt;="&amp;$D$3))</f>
        <v/>
      </c>
      <c r="C52" s="22">
        <f>IF($A52="","",SUMIFS('Fill-ups'!$J$4:$J$1003,'Fill-ups'!$B$4:$B$1003,$A52,'Fill-ups'!$A$4:$A$1003,"&gt;="&amp;$B$3,'Fill-ups'!$A$4:$A$1003,"&lt;="&amp;$D$3))</f>
        <v/>
      </c>
      <c r="D52" s="21">
        <f>IF(N(C52)&gt;0,B52/C52*100,"")</f>
        <v/>
      </c>
      <c r="E52" s="34">
        <f>IF($A52="","",SUMIFS('Fill-ups'!$F$4:$F$1003,'Fill-ups'!$B$4:$B$1003,$A52,'Fill-ups'!$A$4:$A$1003,"&gt;="&amp;$B$3,'Fill-ups'!$A$4:$A$1003,"&lt;="&amp;$D$3))</f>
        <v/>
      </c>
      <c r="F52" s="21">
        <f>IF(N(C52)&gt;0,E52/C52,"")</f>
        <v/>
      </c>
      <c r="G52" s="35">
        <f>IF($A52="","",IF(N('Lists'!D49)&gt;0,'Lists'!D49,""))</f>
        <v/>
      </c>
      <c r="H52" s="23">
        <f>IF(OR(D52="",G52=""),"",D52/G52-1)</f>
        <v/>
      </c>
    </row>
    <row r="53">
      <c r="A53" s="17">
        <f>IF('Lists'!A50="","",'Lists'!A50)</f>
        <v/>
      </c>
      <c r="B53" s="33">
        <f>IF($A53="","",SUMIFS('Fill-ups'!$H$4:$H$1003,'Fill-ups'!$B$4:$B$1003,$A53,'Fill-ups'!$J$4:$J$1003,"&gt;0",'Fill-ups'!$A$4:$A$1003,"&gt;="&amp;$B$3,'Fill-ups'!$A$4:$A$1003,"&lt;="&amp;$D$3))</f>
        <v/>
      </c>
      <c r="C53" s="22">
        <f>IF($A53="","",SUMIFS('Fill-ups'!$J$4:$J$1003,'Fill-ups'!$B$4:$B$1003,$A53,'Fill-ups'!$A$4:$A$1003,"&gt;="&amp;$B$3,'Fill-ups'!$A$4:$A$1003,"&lt;="&amp;$D$3))</f>
        <v/>
      </c>
      <c r="D53" s="21">
        <f>IF(N(C53)&gt;0,B53/C53*100,"")</f>
        <v/>
      </c>
      <c r="E53" s="34">
        <f>IF($A53="","",SUMIFS('Fill-ups'!$F$4:$F$1003,'Fill-ups'!$B$4:$B$1003,$A53,'Fill-ups'!$A$4:$A$1003,"&gt;="&amp;$B$3,'Fill-ups'!$A$4:$A$1003,"&lt;="&amp;$D$3))</f>
        <v/>
      </c>
      <c r="F53" s="21">
        <f>IF(N(C53)&gt;0,E53/C53,"")</f>
        <v/>
      </c>
      <c r="G53" s="35">
        <f>IF($A53="","",IF(N('Lists'!D50)&gt;0,'Lists'!D50,""))</f>
        <v/>
      </c>
      <c r="H53" s="23">
        <f>IF(OR(D53="",G53=""),"",D53/G53-1)</f>
        <v/>
      </c>
    </row>
    <row r="54">
      <c r="A54" s="17">
        <f>IF('Lists'!A51="","",'Lists'!A51)</f>
        <v/>
      </c>
      <c r="B54" s="33">
        <f>IF($A54="","",SUMIFS('Fill-ups'!$H$4:$H$1003,'Fill-ups'!$B$4:$B$1003,$A54,'Fill-ups'!$J$4:$J$1003,"&gt;0",'Fill-ups'!$A$4:$A$1003,"&gt;="&amp;$B$3,'Fill-ups'!$A$4:$A$1003,"&lt;="&amp;$D$3))</f>
        <v/>
      </c>
      <c r="C54" s="22">
        <f>IF($A54="","",SUMIFS('Fill-ups'!$J$4:$J$1003,'Fill-ups'!$B$4:$B$1003,$A54,'Fill-ups'!$A$4:$A$1003,"&gt;="&amp;$B$3,'Fill-ups'!$A$4:$A$1003,"&lt;="&amp;$D$3))</f>
        <v/>
      </c>
      <c r="D54" s="21">
        <f>IF(N(C54)&gt;0,B54/C54*100,"")</f>
        <v/>
      </c>
      <c r="E54" s="34">
        <f>IF($A54="","",SUMIFS('Fill-ups'!$F$4:$F$1003,'Fill-ups'!$B$4:$B$1003,$A54,'Fill-ups'!$A$4:$A$1003,"&gt;="&amp;$B$3,'Fill-ups'!$A$4:$A$1003,"&lt;="&amp;$D$3))</f>
        <v/>
      </c>
      <c r="F54" s="21">
        <f>IF(N(C54)&gt;0,E54/C54,"")</f>
        <v/>
      </c>
      <c r="G54" s="35">
        <f>IF($A54="","",IF(N('Lists'!D51)&gt;0,'Lists'!D51,""))</f>
        <v/>
      </c>
      <c r="H54" s="23">
        <f>IF(OR(D54="",G54=""),"",D54/G54-1)</f>
        <v/>
      </c>
    </row>
    <row r="55">
      <c r="A55" s="17">
        <f>IF('Lists'!A52="","",'Lists'!A52)</f>
        <v/>
      </c>
      <c r="B55" s="33">
        <f>IF($A55="","",SUMIFS('Fill-ups'!$H$4:$H$1003,'Fill-ups'!$B$4:$B$1003,$A55,'Fill-ups'!$J$4:$J$1003,"&gt;0",'Fill-ups'!$A$4:$A$1003,"&gt;="&amp;$B$3,'Fill-ups'!$A$4:$A$1003,"&lt;="&amp;$D$3))</f>
        <v/>
      </c>
      <c r="C55" s="22">
        <f>IF($A55="","",SUMIFS('Fill-ups'!$J$4:$J$1003,'Fill-ups'!$B$4:$B$1003,$A55,'Fill-ups'!$A$4:$A$1003,"&gt;="&amp;$B$3,'Fill-ups'!$A$4:$A$1003,"&lt;="&amp;$D$3))</f>
        <v/>
      </c>
      <c r="D55" s="21">
        <f>IF(N(C55)&gt;0,B55/C55*100,"")</f>
        <v/>
      </c>
      <c r="E55" s="34">
        <f>IF($A55="","",SUMIFS('Fill-ups'!$F$4:$F$1003,'Fill-ups'!$B$4:$B$1003,$A55,'Fill-ups'!$A$4:$A$1003,"&gt;="&amp;$B$3,'Fill-ups'!$A$4:$A$1003,"&lt;="&amp;$D$3))</f>
        <v/>
      </c>
      <c r="F55" s="21">
        <f>IF(N(C55)&gt;0,E55/C55,"")</f>
        <v/>
      </c>
      <c r="G55" s="35">
        <f>IF($A55="","",IF(N('Lists'!D52)&gt;0,'Lists'!D52,""))</f>
        <v/>
      </c>
      <c r="H55" s="23">
        <f>IF(OR(D55="",G55=""),"",D55/G55-1)</f>
        <v/>
      </c>
    </row>
    <row r="56">
      <c r="A56" s="17">
        <f>IF('Lists'!A53="","",'Lists'!A53)</f>
        <v/>
      </c>
      <c r="B56" s="33">
        <f>IF($A56="","",SUMIFS('Fill-ups'!$H$4:$H$1003,'Fill-ups'!$B$4:$B$1003,$A56,'Fill-ups'!$J$4:$J$1003,"&gt;0",'Fill-ups'!$A$4:$A$1003,"&gt;="&amp;$B$3,'Fill-ups'!$A$4:$A$1003,"&lt;="&amp;$D$3))</f>
        <v/>
      </c>
      <c r="C56" s="22">
        <f>IF($A56="","",SUMIFS('Fill-ups'!$J$4:$J$1003,'Fill-ups'!$B$4:$B$1003,$A56,'Fill-ups'!$A$4:$A$1003,"&gt;="&amp;$B$3,'Fill-ups'!$A$4:$A$1003,"&lt;="&amp;$D$3))</f>
        <v/>
      </c>
      <c r="D56" s="21">
        <f>IF(N(C56)&gt;0,B56/C56*100,"")</f>
        <v/>
      </c>
      <c r="E56" s="34">
        <f>IF($A56="","",SUMIFS('Fill-ups'!$F$4:$F$1003,'Fill-ups'!$B$4:$B$1003,$A56,'Fill-ups'!$A$4:$A$1003,"&gt;="&amp;$B$3,'Fill-ups'!$A$4:$A$1003,"&lt;="&amp;$D$3))</f>
        <v/>
      </c>
      <c r="F56" s="21">
        <f>IF(N(C56)&gt;0,E56/C56,"")</f>
        <v/>
      </c>
      <c r="G56" s="35">
        <f>IF($A56="","",IF(N('Lists'!D53)&gt;0,'Lists'!D53,""))</f>
        <v/>
      </c>
      <c r="H56" s="23">
        <f>IF(OR(D56="",G56=""),"",D56/G56-1)</f>
        <v/>
      </c>
    </row>
    <row r="58">
      <c r="A58" s="32" t="inlineStr">
        <is>
          <t>Table 2 · By driver</t>
        </is>
      </c>
      <c r="D58" s="36" t="inlineStr">
        <is>
          <t>Each stretch counts for the driver who logged the full fill-up that ends it.</t>
        </is>
      </c>
    </row>
    <row r="59" ht="32" customHeight="1">
      <c r="A59" s="5" t="inlineStr">
        <is>
          <t>Driver</t>
        </is>
      </c>
      <c r="B59" s="6" t="inlineStr">
        <is>
          <t>Litres</t>
        </is>
      </c>
      <c r="C59" s="6" t="inlineStr">
        <is>
          <t>Distance (km)</t>
        </is>
      </c>
      <c r="D59" s="6" t="inlineStr">
        <is>
          <t>L/100 km</t>
        </is>
      </c>
      <c r="E59" s="6" t="inlineStr">
        <is>
          <t>Cost</t>
        </is>
      </c>
      <c r="F59" s="6" t="inlineStr">
        <is>
          <t>Cost per km</t>
        </is>
      </c>
      <c r="G59" s="6" t="inlineStr">
        <is>
          <t>Fill-ups</t>
        </is>
      </c>
      <c r="H59" s="6" t="inlineStr">
        <is>
          <t>Cars driven (type)</t>
        </is>
      </c>
    </row>
    <row r="60">
      <c r="A60" s="17">
        <f>IF('Lists'!F4="","",'Lists'!F4)</f>
        <v/>
      </c>
      <c r="B60" s="33">
        <f>IF($A60="","",SUMIFS('Fill-ups'!$H$4:$H$1003,'Fill-ups'!$C$4:$C$1003,$A60,'Fill-ups'!$J$4:$J$1003,"&gt;0",'Fill-ups'!$A$4:$A$1003,"&gt;="&amp;$B$3,'Fill-ups'!$A$4:$A$1003,"&lt;="&amp;$D$3))</f>
        <v/>
      </c>
      <c r="C60" s="22">
        <f>IF($A60="","",SUMIFS('Fill-ups'!$J$4:$J$1003,'Fill-ups'!$C$4:$C$1003,$A60,'Fill-ups'!$A$4:$A$1003,"&gt;="&amp;$B$3,'Fill-ups'!$A$4:$A$1003,"&lt;="&amp;$D$3))</f>
        <v/>
      </c>
      <c r="D60" s="21">
        <f>IF(N(C60)&gt;0,B60/C60*100,"")</f>
        <v/>
      </c>
      <c r="E60" s="34">
        <f>IF($A60="","",SUMIFS('Fill-ups'!$F$4:$F$1003,'Fill-ups'!$C$4:$C$1003,$A60,'Fill-ups'!$A$4:$A$1003,"&gt;="&amp;$B$3,'Fill-ups'!$A$4:$A$1003,"&lt;="&amp;$D$3))</f>
        <v/>
      </c>
      <c r="F60" s="21">
        <f>IF(N(C60)&gt;0,E60/C60,"")</f>
        <v/>
      </c>
      <c r="G60" s="37">
        <f>IF($A60="","",COUNTIFS('Fill-ups'!$C$4:$C$1003,$A60,'Fill-ups'!$A$4:$A$1003,"&gt;="&amp;$B$3,'Fill-ups'!$A$4:$A$1003,"&lt;="&amp;$D$3))</f>
        <v/>
      </c>
      <c r="H60" s="17" t="n"/>
    </row>
    <row r="61">
      <c r="A61" s="17">
        <f>IF('Lists'!F5="","",'Lists'!F5)</f>
        <v/>
      </c>
      <c r="B61" s="33">
        <f>IF($A61="","",SUMIFS('Fill-ups'!$H$4:$H$1003,'Fill-ups'!$C$4:$C$1003,$A61,'Fill-ups'!$J$4:$J$1003,"&gt;0",'Fill-ups'!$A$4:$A$1003,"&gt;="&amp;$B$3,'Fill-ups'!$A$4:$A$1003,"&lt;="&amp;$D$3))</f>
        <v/>
      </c>
      <c r="C61" s="22">
        <f>IF($A61="","",SUMIFS('Fill-ups'!$J$4:$J$1003,'Fill-ups'!$C$4:$C$1003,$A61,'Fill-ups'!$A$4:$A$1003,"&gt;="&amp;$B$3,'Fill-ups'!$A$4:$A$1003,"&lt;="&amp;$D$3))</f>
        <v/>
      </c>
      <c r="D61" s="21">
        <f>IF(N(C61)&gt;0,B61/C61*100,"")</f>
        <v/>
      </c>
      <c r="E61" s="34">
        <f>IF($A61="","",SUMIFS('Fill-ups'!$F$4:$F$1003,'Fill-ups'!$C$4:$C$1003,$A61,'Fill-ups'!$A$4:$A$1003,"&gt;="&amp;$B$3,'Fill-ups'!$A$4:$A$1003,"&lt;="&amp;$D$3))</f>
        <v/>
      </c>
      <c r="F61" s="21">
        <f>IF(N(C61)&gt;0,E61/C61,"")</f>
        <v/>
      </c>
      <c r="G61" s="37">
        <f>IF($A61="","",COUNTIFS('Fill-ups'!$C$4:$C$1003,$A61,'Fill-ups'!$A$4:$A$1003,"&gt;="&amp;$B$3,'Fill-ups'!$A$4:$A$1003,"&lt;="&amp;$D$3))</f>
        <v/>
      </c>
      <c r="H61" s="17" t="n"/>
    </row>
    <row r="62">
      <c r="A62" s="17">
        <f>IF('Lists'!F6="","",'Lists'!F6)</f>
        <v/>
      </c>
      <c r="B62" s="33">
        <f>IF($A62="","",SUMIFS('Fill-ups'!$H$4:$H$1003,'Fill-ups'!$C$4:$C$1003,$A62,'Fill-ups'!$J$4:$J$1003,"&gt;0",'Fill-ups'!$A$4:$A$1003,"&gt;="&amp;$B$3,'Fill-ups'!$A$4:$A$1003,"&lt;="&amp;$D$3))</f>
        <v/>
      </c>
      <c r="C62" s="22">
        <f>IF($A62="","",SUMIFS('Fill-ups'!$J$4:$J$1003,'Fill-ups'!$C$4:$C$1003,$A62,'Fill-ups'!$A$4:$A$1003,"&gt;="&amp;$B$3,'Fill-ups'!$A$4:$A$1003,"&lt;="&amp;$D$3))</f>
        <v/>
      </c>
      <c r="D62" s="21">
        <f>IF(N(C62)&gt;0,B62/C62*100,"")</f>
        <v/>
      </c>
      <c r="E62" s="34">
        <f>IF($A62="","",SUMIFS('Fill-ups'!$F$4:$F$1003,'Fill-ups'!$C$4:$C$1003,$A62,'Fill-ups'!$A$4:$A$1003,"&gt;="&amp;$B$3,'Fill-ups'!$A$4:$A$1003,"&lt;="&amp;$D$3))</f>
        <v/>
      </c>
      <c r="F62" s="21">
        <f>IF(N(C62)&gt;0,E62/C62,"")</f>
        <v/>
      </c>
      <c r="G62" s="37">
        <f>IF($A62="","",COUNTIFS('Fill-ups'!$C$4:$C$1003,$A62,'Fill-ups'!$A$4:$A$1003,"&gt;="&amp;$B$3,'Fill-ups'!$A$4:$A$1003,"&lt;="&amp;$D$3))</f>
        <v/>
      </c>
      <c r="H62" s="17" t="n"/>
    </row>
    <row r="63">
      <c r="A63" s="17">
        <f>IF('Lists'!F7="","",'Lists'!F7)</f>
        <v/>
      </c>
      <c r="B63" s="33">
        <f>IF($A63="","",SUMIFS('Fill-ups'!$H$4:$H$1003,'Fill-ups'!$C$4:$C$1003,$A63,'Fill-ups'!$J$4:$J$1003,"&gt;0",'Fill-ups'!$A$4:$A$1003,"&gt;="&amp;$B$3,'Fill-ups'!$A$4:$A$1003,"&lt;="&amp;$D$3))</f>
        <v/>
      </c>
      <c r="C63" s="22">
        <f>IF($A63="","",SUMIFS('Fill-ups'!$J$4:$J$1003,'Fill-ups'!$C$4:$C$1003,$A63,'Fill-ups'!$A$4:$A$1003,"&gt;="&amp;$B$3,'Fill-ups'!$A$4:$A$1003,"&lt;="&amp;$D$3))</f>
        <v/>
      </c>
      <c r="D63" s="21">
        <f>IF(N(C63)&gt;0,B63/C63*100,"")</f>
        <v/>
      </c>
      <c r="E63" s="34">
        <f>IF($A63="","",SUMIFS('Fill-ups'!$F$4:$F$1003,'Fill-ups'!$C$4:$C$1003,$A63,'Fill-ups'!$A$4:$A$1003,"&gt;="&amp;$B$3,'Fill-ups'!$A$4:$A$1003,"&lt;="&amp;$D$3))</f>
        <v/>
      </c>
      <c r="F63" s="21">
        <f>IF(N(C63)&gt;0,E63/C63,"")</f>
        <v/>
      </c>
      <c r="G63" s="37">
        <f>IF($A63="","",COUNTIFS('Fill-ups'!$C$4:$C$1003,$A63,'Fill-ups'!$A$4:$A$1003,"&gt;="&amp;$B$3,'Fill-ups'!$A$4:$A$1003,"&lt;="&amp;$D$3))</f>
        <v/>
      </c>
      <c r="H63" s="17" t="n"/>
    </row>
    <row r="64">
      <c r="A64" s="17">
        <f>IF('Lists'!F8="","",'Lists'!F8)</f>
        <v/>
      </c>
      <c r="B64" s="33">
        <f>IF($A64="","",SUMIFS('Fill-ups'!$H$4:$H$1003,'Fill-ups'!$C$4:$C$1003,$A64,'Fill-ups'!$J$4:$J$1003,"&gt;0",'Fill-ups'!$A$4:$A$1003,"&gt;="&amp;$B$3,'Fill-ups'!$A$4:$A$1003,"&lt;="&amp;$D$3))</f>
        <v/>
      </c>
      <c r="C64" s="22">
        <f>IF($A64="","",SUMIFS('Fill-ups'!$J$4:$J$1003,'Fill-ups'!$C$4:$C$1003,$A64,'Fill-ups'!$A$4:$A$1003,"&gt;="&amp;$B$3,'Fill-ups'!$A$4:$A$1003,"&lt;="&amp;$D$3))</f>
        <v/>
      </c>
      <c r="D64" s="21">
        <f>IF(N(C64)&gt;0,B64/C64*100,"")</f>
        <v/>
      </c>
      <c r="E64" s="34">
        <f>IF($A64="","",SUMIFS('Fill-ups'!$F$4:$F$1003,'Fill-ups'!$C$4:$C$1003,$A64,'Fill-ups'!$A$4:$A$1003,"&gt;="&amp;$B$3,'Fill-ups'!$A$4:$A$1003,"&lt;="&amp;$D$3))</f>
        <v/>
      </c>
      <c r="F64" s="21">
        <f>IF(N(C64)&gt;0,E64/C64,"")</f>
        <v/>
      </c>
      <c r="G64" s="37">
        <f>IF($A64="","",COUNTIFS('Fill-ups'!$C$4:$C$1003,$A64,'Fill-ups'!$A$4:$A$1003,"&gt;="&amp;$B$3,'Fill-ups'!$A$4:$A$1003,"&lt;="&amp;$D$3))</f>
        <v/>
      </c>
      <c r="H64" s="17" t="n"/>
    </row>
    <row r="65">
      <c r="A65" s="17">
        <f>IF('Lists'!F9="","",'Lists'!F9)</f>
        <v/>
      </c>
      <c r="B65" s="33">
        <f>IF($A65="","",SUMIFS('Fill-ups'!$H$4:$H$1003,'Fill-ups'!$C$4:$C$1003,$A65,'Fill-ups'!$J$4:$J$1003,"&gt;0",'Fill-ups'!$A$4:$A$1003,"&gt;="&amp;$B$3,'Fill-ups'!$A$4:$A$1003,"&lt;="&amp;$D$3))</f>
        <v/>
      </c>
      <c r="C65" s="22">
        <f>IF($A65="","",SUMIFS('Fill-ups'!$J$4:$J$1003,'Fill-ups'!$C$4:$C$1003,$A65,'Fill-ups'!$A$4:$A$1003,"&gt;="&amp;$B$3,'Fill-ups'!$A$4:$A$1003,"&lt;="&amp;$D$3))</f>
        <v/>
      </c>
      <c r="D65" s="21">
        <f>IF(N(C65)&gt;0,B65/C65*100,"")</f>
        <v/>
      </c>
      <c r="E65" s="34">
        <f>IF($A65="","",SUMIFS('Fill-ups'!$F$4:$F$1003,'Fill-ups'!$C$4:$C$1003,$A65,'Fill-ups'!$A$4:$A$1003,"&gt;="&amp;$B$3,'Fill-ups'!$A$4:$A$1003,"&lt;="&amp;$D$3))</f>
        <v/>
      </c>
      <c r="F65" s="21">
        <f>IF(N(C65)&gt;0,E65/C65,"")</f>
        <v/>
      </c>
      <c r="G65" s="37">
        <f>IF($A65="","",COUNTIFS('Fill-ups'!$C$4:$C$1003,$A65,'Fill-ups'!$A$4:$A$1003,"&gt;="&amp;$B$3,'Fill-ups'!$A$4:$A$1003,"&lt;="&amp;$D$3))</f>
        <v/>
      </c>
      <c r="H65" s="17" t="n"/>
    </row>
    <row r="66">
      <c r="A66" s="17">
        <f>IF('Lists'!F10="","",'Lists'!F10)</f>
        <v/>
      </c>
      <c r="B66" s="33">
        <f>IF($A66="","",SUMIFS('Fill-ups'!$H$4:$H$1003,'Fill-ups'!$C$4:$C$1003,$A66,'Fill-ups'!$J$4:$J$1003,"&gt;0",'Fill-ups'!$A$4:$A$1003,"&gt;="&amp;$B$3,'Fill-ups'!$A$4:$A$1003,"&lt;="&amp;$D$3))</f>
        <v/>
      </c>
      <c r="C66" s="22">
        <f>IF($A66="","",SUMIFS('Fill-ups'!$J$4:$J$1003,'Fill-ups'!$C$4:$C$1003,$A66,'Fill-ups'!$A$4:$A$1003,"&gt;="&amp;$B$3,'Fill-ups'!$A$4:$A$1003,"&lt;="&amp;$D$3))</f>
        <v/>
      </c>
      <c r="D66" s="21">
        <f>IF(N(C66)&gt;0,B66/C66*100,"")</f>
        <v/>
      </c>
      <c r="E66" s="34">
        <f>IF($A66="","",SUMIFS('Fill-ups'!$F$4:$F$1003,'Fill-ups'!$C$4:$C$1003,$A66,'Fill-ups'!$A$4:$A$1003,"&gt;="&amp;$B$3,'Fill-ups'!$A$4:$A$1003,"&lt;="&amp;$D$3))</f>
        <v/>
      </c>
      <c r="F66" s="21">
        <f>IF(N(C66)&gt;0,E66/C66,"")</f>
        <v/>
      </c>
      <c r="G66" s="37">
        <f>IF($A66="","",COUNTIFS('Fill-ups'!$C$4:$C$1003,$A66,'Fill-ups'!$A$4:$A$1003,"&gt;="&amp;$B$3,'Fill-ups'!$A$4:$A$1003,"&lt;="&amp;$D$3))</f>
        <v/>
      </c>
      <c r="H66" s="17" t="n"/>
    </row>
    <row r="67">
      <c r="A67" s="17">
        <f>IF('Lists'!F11="","",'Lists'!F11)</f>
        <v/>
      </c>
      <c r="B67" s="33">
        <f>IF($A67="","",SUMIFS('Fill-ups'!$H$4:$H$1003,'Fill-ups'!$C$4:$C$1003,$A67,'Fill-ups'!$J$4:$J$1003,"&gt;0",'Fill-ups'!$A$4:$A$1003,"&gt;="&amp;$B$3,'Fill-ups'!$A$4:$A$1003,"&lt;="&amp;$D$3))</f>
        <v/>
      </c>
      <c r="C67" s="22">
        <f>IF($A67="","",SUMIFS('Fill-ups'!$J$4:$J$1003,'Fill-ups'!$C$4:$C$1003,$A67,'Fill-ups'!$A$4:$A$1003,"&gt;="&amp;$B$3,'Fill-ups'!$A$4:$A$1003,"&lt;="&amp;$D$3))</f>
        <v/>
      </c>
      <c r="D67" s="21">
        <f>IF(N(C67)&gt;0,B67/C67*100,"")</f>
        <v/>
      </c>
      <c r="E67" s="34">
        <f>IF($A67="","",SUMIFS('Fill-ups'!$F$4:$F$1003,'Fill-ups'!$C$4:$C$1003,$A67,'Fill-ups'!$A$4:$A$1003,"&gt;="&amp;$B$3,'Fill-ups'!$A$4:$A$1003,"&lt;="&amp;$D$3))</f>
        <v/>
      </c>
      <c r="F67" s="21">
        <f>IF(N(C67)&gt;0,E67/C67,"")</f>
        <v/>
      </c>
      <c r="G67" s="37">
        <f>IF($A67="","",COUNTIFS('Fill-ups'!$C$4:$C$1003,$A67,'Fill-ups'!$A$4:$A$1003,"&gt;="&amp;$B$3,'Fill-ups'!$A$4:$A$1003,"&lt;="&amp;$D$3))</f>
        <v/>
      </c>
      <c r="H67" s="17" t="n"/>
    </row>
    <row r="68">
      <c r="A68" s="17">
        <f>IF('Lists'!F12="","",'Lists'!F12)</f>
        <v/>
      </c>
      <c r="B68" s="33">
        <f>IF($A68="","",SUMIFS('Fill-ups'!$H$4:$H$1003,'Fill-ups'!$C$4:$C$1003,$A68,'Fill-ups'!$J$4:$J$1003,"&gt;0",'Fill-ups'!$A$4:$A$1003,"&gt;="&amp;$B$3,'Fill-ups'!$A$4:$A$1003,"&lt;="&amp;$D$3))</f>
        <v/>
      </c>
      <c r="C68" s="22">
        <f>IF($A68="","",SUMIFS('Fill-ups'!$J$4:$J$1003,'Fill-ups'!$C$4:$C$1003,$A68,'Fill-ups'!$A$4:$A$1003,"&gt;="&amp;$B$3,'Fill-ups'!$A$4:$A$1003,"&lt;="&amp;$D$3))</f>
        <v/>
      </c>
      <c r="D68" s="21">
        <f>IF(N(C68)&gt;0,B68/C68*100,"")</f>
        <v/>
      </c>
      <c r="E68" s="34">
        <f>IF($A68="","",SUMIFS('Fill-ups'!$F$4:$F$1003,'Fill-ups'!$C$4:$C$1003,$A68,'Fill-ups'!$A$4:$A$1003,"&gt;="&amp;$B$3,'Fill-ups'!$A$4:$A$1003,"&lt;="&amp;$D$3))</f>
        <v/>
      </c>
      <c r="F68" s="21">
        <f>IF(N(C68)&gt;0,E68/C68,"")</f>
        <v/>
      </c>
      <c r="G68" s="37">
        <f>IF($A68="","",COUNTIFS('Fill-ups'!$C$4:$C$1003,$A68,'Fill-ups'!$A$4:$A$1003,"&gt;="&amp;$B$3,'Fill-ups'!$A$4:$A$1003,"&lt;="&amp;$D$3))</f>
        <v/>
      </c>
      <c r="H68" s="17" t="n"/>
    </row>
    <row r="69">
      <c r="A69" s="17">
        <f>IF('Lists'!F13="","",'Lists'!F13)</f>
        <v/>
      </c>
      <c r="B69" s="33">
        <f>IF($A69="","",SUMIFS('Fill-ups'!$H$4:$H$1003,'Fill-ups'!$C$4:$C$1003,$A69,'Fill-ups'!$J$4:$J$1003,"&gt;0",'Fill-ups'!$A$4:$A$1003,"&gt;="&amp;$B$3,'Fill-ups'!$A$4:$A$1003,"&lt;="&amp;$D$3))</f>
        <v/>
      </c>
      <c r="C69" s="22">
        <f>IF($A69="","",SUMIFS('Fill-ups'!$J$4:$J$1003,'Fill-ups'!$C$4:$C$1003,$A69,'Fill-ups'!$A$4:$A$1003,"&gt;="&amp;$B$3,'Fill-ups'!$A$4:$A$1003,"&lt;="&amp;$D$3))</f>
        <v/>
      </c>
      <c r="D69" s="21">
        <f>IF(N(C69)&gt;0,B69/C69*100,"")</f>
        <v/>
      </c>
      <c r="E69" s="34">
        <f>IF($A69="","",SUMIFS('Fill-ups'!$F$4:$F$1003,'Fill-ups'!$C$4:$C$1003,$A69,'Fill-ups'!$A$4:$A$1003,"&gt;="&amp;$B$3,'Fill-ups'!$A$4:$A$1003,"&lt;="&amp;$D$3))</f>
        <v/>
      </c>
      <c r="F69" s="21">
        <f>IF(N(C69)&gt;0,E69/C69,"")</f>
        <v/>
      </c>
      <c r="G69" s="37">
        <f>IF($A69="","",COUNTIFS('Fill-ups'!$C$4:$C$1003,$A69,'Fill-ups'!$A$4:$A$1003,"&gt;="&amp;$B$3,'Fill-ups'!$A$4:$A$1003,"&lt;="&amp;$D$3))</f>
        <v/>
      </c>
      <c r="H69" s="17" t="n"/>
    </row>
    <row r="70">
      <c r="A70" s="17">
        <f>IF('Lists'!F14="","",'Lists'!F14)</f>
        <v/>
      </c>
      <c r="B70" s="33">
        <f>IF($A70="","",SUMIFS('Fill-ups'!$H$4:$H$1003,'Fill-ups'!$C$4:$C$1003,$A70,'Fill-ups'!$J$4:$J$1003,"&gt;0",'Fill-ups'!$A$4:$A$1003,"&gt;="&amp;$B$3,'Fill-ups'!$A$4:$A$1003,"&lt;="&amp;$D$3))</f>
        <v/>
      </c>
      <c r="C70" s="22">
        <f>IF($A70="","",SUMIFS('Fill-ups'!$J$4:$J$1003,'Fill-ups'!$C$4:$C$1003,$A70,'Fill-ups'!$A$4:$A$1003,"&gt;="&amp;$B$3,'Fill-ups'!$A$4:$A$1003,"&lt;="&amp;$D$3))</f>
        <v/>
      </c>
      <c r="D70" s="21">
        <f>IF(N(C70)&gt;0,B70/C70*100,"")</f>
        <v/>
      </c>
      <c r="E70" s="34">
        <f>IF($A70="","",SUMIFS('Fill-ups'!$F$4:$F$1003,'Fill-ups'!$C$4:$C$1003,$A70,'Fill-ups'!$A$4:$A$1003,"&gt;="&amp;$B$3,'Fill-ups'!$A$4:$A$1003,"&lt;="&amp;$D$3))</f>
        <v/>
      </c>
      <c r="F70" s="21">
        <f>IF(N(C70)&gt;0,E70/C70,"")</f>
        <v/>
      </c>
      <c r="G70" s="37">
        <f>IF($A70="","",COUNTIFS('Fill-ups'!$C$4:$C$1003,$A70,'Fill-ups'!$A$4:$A$1003,"&gt;="&amp;$B$3,'Fill-ups'!$A$4:$A$1003,"&lt;="&amp;$D$3))</f>
        <v/>
      </c>
      <c r="H70" s="17" t="n"/>
    </row>
    <row r="71">
      <c r="A71" s="17">
        <f>IF('Lists'!F15="","",'Lists'!F15)</f>
        <v/>
      </c>
      <c r="B71" s="33">
        <f>IF($A71="","",SUMIFS('Fill-ups'!$H$4:$H$1003,'Fill-ups'!$C$4:$C$1003,$A71,'Fill-ups'!$J$4:$J$1003,"&gt;0",'Fill-ups'!$A$4:$A$1003,"&gt;="&amp;$B$3,'Fill-ups'!$A$4:$A$1003,"&lt;="&amp;$D$3))</f>
        <v/>
      </c>
      <c r="C71" s="22">
        <f>IF($A71="","",SUMIFS('Fill-ups'!$J$4:$J$1003,'Fill-ups'!$C$4:$C$1003,$A71,'Fill-ups'!$A$4:$A$1003,"&gt;="&amp;$B$3,'Fill-ups'!$A$4:$A$1003,"&lt;="&amp;$D$3))</f>
        <v/>
      </c>
      <c r="D71" s="21">
        <f>IF(N(C71)&gt;0,B71/C71*100,"")</f>
        <v/>
      </c>
      <c r="E71" s="34">
        <f>IF($A71="","",SUMIFS('Fill-ups'!$F$4:$F$1003,'Fill-ups'!$C$4:$C$1003,$A71,'Fill-ups'!$A$4:$A$1003,"&gt;="&amp;$B$3,'Fill-ups'!$A$4:$A$1003,"&lt;="&amp;$D$3))</f>
        <v/>
      </c>
      <c r="F71" s="21">
        <f>IF(N(C71)&gt;0,E71/C71,"")</f>
        <v/>
      </c>
      <c r="G71" s="37">
        <f>IF($A71="","",COUNTIFS('Fill-ups'!$C$4:$C$1003,$A71,'Fill-ups'!$A$4:$A$1003,"&gt;="&amp;$B$3,'Fill-ups'!$A$4:$A$1003,"&lt;="&amp;$D$3))</f>
        <v/>
      </c>
      <c r="H71" s="17" t="n"/>
    </row>
    <row r="72">
      <c r="A72" s="17">
        <f>IF('Lists'!F16="","",'Lists'!F16)</f>
        <v/>
      </c>
      <c r="B72" s="33">
        <f>IF($A72="","",SUMIFS('Fill-ups'!$H$4:$H$1003,'Fill-ups'!$C$4:$C$1003,$A72,'Fill-ups'!$J$4:$J$1003,"&gt;0",'Fill-ups'!$A$4:$A$1003,"&gt;="&amp;$B$3,'Fill-ups'!$A$4:$A$1003,"&lt;="&amp;$D$3))</f>
        <v/>
      </c>
      <c r="C72" s="22">
        <f>IF($A72="","",SUMIFS('Fill-ups'!$J$4:$J$1003,'Fill-ups'!$C$4:$C$1003,$A72,'Fill-ups'!$A$4:$A$1003,"&gt;="&amp;$B$3,'Fill-ups'!$A$4:$A$1003,"&lt;="&amp;$D$3))</f>
        <v/>
      </c>
      <c r="D72" s="21">
        <f>IF(N(C72)&gt;0,B72/C72*100,"")</f>
        <v/>
      </c>
      <c r="E72" s="34">
        <f>IF($A72="","",SUMIFS('Fill-ups'!$F$4:$F$1003,'Fill-ups'!$C$4:$C$1003,$A72,'Fill-ups'!$A$4:$A$1003,"&gt;="&amp;$B$3,'Fill-ups'!$A$4:$A$1003,"&lt;="&amp;$D$3))</f>
        <v/>
      </c>
      <c r="F72" s="21">
        <f>IF(N(C72)&gt;0,E72/C72,"")</f>
        <v/>
      </c>
      <c r="G72" s="37">
        <f>IF($A72="","",COUNTIFS('Fill-ups'!$C$4:$C$1003,$A72,'Fill-ups'!$A$4:$A$1003,"&gt;="&amp;$B$3,'Fill-ups'!$A$4:$A$1003,"&lt;="&amp;$D$3))</f>
        <v/>
      </c>
      <c r="H72" s="17" t="n"/>
    </row>
    <row r="73">
      <c r="A73" s="17">
        <f>IF('Lists'!F17="","",'Lists'!F17)</f>
        <v/>
      </c>
      <c r="B73" s="33">
        <f>IF($A73="","",SUMIFS('Fill-ups'!$H$4:$H$1003,'Fill-ups'!$C$4:$C$1003,$A73,'Fill-ups'!$J$4:$J$1003,"&gt;0",'Fill-ups'!$A$4:$A$1003,"&gt;="&amp;$B$3,'Fill-ups'!$A$4:$A$1003,"&lt;="&amp;$D$3))</f>
        <v/>
      </c>
      <c r="C73" s="22">
        <f>IF($A73="","",SUMIFS('Fill-ups'!$J$4:$J$1003,'Fill-ups'!$C$4:$C$1003,$A73,'Fill-ups'!$A$4:$A$1003,"&gt;="&amp;$B$3,'Fill-ups'!$A$4:$A$1003,"&lt;="&amp;$D$3))</f>
        <v/>
      </c>
      <c r="D73" s="21">
        <f>IF(N(C73)&gt;0,B73/C73*100,"")</f>
        <v/>
      </c>
      <c r="E73" s="34">
        <f>IF($A73="","",SUMIFS('Fill-ups'!$F$4:$F$1003,'Fill-ups'!$C$4:$C$1003,$A73,'Fill-ups'!$A$4:$A$1003,"&gt;="&amp;$B$3,'Fill-ups'!$A$4:$A$1003,"&lt;="&amp;$D$3))</f>
        <v/>
      </c>
      <c r="F73" s="21">
        <f>IF(N(C73)&gt;0,E73/C73,"")</f>
        <v/>
      </c>
      <c r="G73" s="37">
        <f>IF($A73="","",COUNTIFS('Fill-ups'!$C$4:$C$1003,$A73,'Fill-ups'!$A$4:$A$1003,"&gt;="&amp;$B$3,'Fill-ups'!$A$4:$A$1003,"&lt;="&amp;$D$3))</f>
        <v/>
      </c>
      <c r="H73" s="17" t="n"/>
    </row>
    <row r="74">
      <c r="A74" s="17">
        <f>IF('Lists'!F18="","",'Lists'!F18)</f>
        <v/>
      </c>
      <c r="B74" s="33">
        <f>IF($A74="","",SUMIFS('Fill-ups'!$H$4:$H$1003,'Fill-ups'!$C$4:$C$1003,$A74,'Fill-ups'!$J$4:$J$1003,"&gt;0",'Fill-ups'!$A$4:$A$1003,"&gt;="&amp;$B$3,'Fill-ups'!$A$4:$A$1003,"&lt;="&amp;$D$3))</f>
        <v/>
      </c>
      <c r="C74" s="22">
        <f>IF($A74="","",SUMIFS('Fill-ups'!$J$4:$J$1003,'Fill-ups'!$C$4:$C$1003,$A74,'Fill-ups'!$A$4:$A$1003,"&gt;="&amp;$B$3,'Fill-ups'!$A$4:$A$1003,"&lt;="&amp;$D$3))</f>
        <v/>
      </c>
      <c r="D74" s="21">
        <f>IF(N(C74)&gt;0,B74/C74*100,"")</f>
        <v/>
      </c>
      <c r="E74" s="34">
        <f>IF($A74="","",SUMIFS('Fill-ups'!$F$4:$F$1003,'Fill-ups'!$C$4:$C$1003,$A74,'Fill-ups'!$A$4:$A$1003,"&gt;="&amp;$B$3,'Fill-ups'!$A$4:$A$1003,"&lt;="&amp;$D$3))</f>
        <v/>
      </c>
      <c r="F74" s="21">
        <f>IF(N(C74)&gt;0,E74/C74,"")</f>
        <v/>
      </c>
      <c r="G74" s="37">
        <f>IF($A74="","",COUNTIFS('Fill-ups'!$C$4:$C$1003,$A74,'Fill-ups'!$A$4:$A$1003,"&gt;="&amp;$B$3,'Fill-ups'!$A$4:$A$1003,"&lt;="&amp;$D$3))</f>
        <v/>
      </c>
      <c r="H74" s="17" t="n"/>
    </row>
    <row r="75">
      <c r="A75" s="17">
        <f>IF('Lists'!F19="","",'Lists'!F19)</f>
        <v/>
      </c>
      <c r="B75" s="33">
        <f>IF($A75="","",SUMIFS('Fill-ups'!$H$4:$H$1003,'Fill-ups'!$C$4:$C$1003,$A75,'Fill-ups'!$J$4:$J$1003,"&gt;0",'Fill-ups'!$A$4:$A$1003,"&gt;="&amp;$B$3,'Fill-ups'!$A$4:$A$1003,"&lt;="&amp;$D$3))</f>
        <v/>
      </c>
      <c r="C75" s="22">
        <f>IF($A75="","",SUMIFS('Fill-ups'!$J$4:$J$1003,'Fill-ups'!$C$4:$C$1003,$A75,'Fill-ups'!$A$4:$A$1003,"&gt;="&amp;$B$3,'Fill-ups'!$A$4:$A$1003,"&lt;="&amp;$D$3))</f>
        <v/>
      </c>
      <c r="D75" s="21">
        <f>IF(N(C75)&gt;0,B75/C75*100,"")</f>
        <v/>
      </c>
      <c r="E75" s="34">
        <f>IF($A75="","",SUMIFS('Fill-ups'!$F$4:$F$1003,'Fill-ups'!$C$4:$C$1003,$A75,'Fill-ups'!$A$4:$A$1003,"&gt;="&amp;$B$3,'Fill-ups'!$A$4:$A$1003,"&lt;="&amp;$D$3))</f>
        <v/>
      </c>
      <c r="F75" s="21">
        <f>IF(N(C75)&gt;0,E75/C75,"")</f>
        <v/>
      </c>
      <c r="G75" s="37">
        <f>IF($A75="","",COUNTIFS('Fill-ups'!$C$4:$C$1003,$A75,'Fill-ups'!$A$4:$A$1003,"&gt;="&amp;$B$3,'Fill-ups'!$A$4:$A$1003,"&lt;="&amp;$D$3))</f>
        <v/>
      </c>
      <c r="H75" s="17" t="n"/>
    </row>
    <row r="76">
      <c r="A76" s="17">
        <f>IF('Lists'!F20="","",'Lists'!F20)</f>
        <v/>
      </c>
      <c r="B76" s="33">
        <f>IF($A76="","",SUMIFS('Fill-ups'!$H$4:$H$1003,'Fill-ups'!$C$4:$C$1003,$A76,'Fill-ups'!$J$4:$J$1003,"&gt;0",'Fill-ups'!$A$4:$A$1003,"&gt;="&amp;$B$3,'Fill-ups'!$A$4:$A$1003,"&lt;="&amp;$D$3))</f>
        <v/>
      </c>
      <c r="C76" s="22">
        <f>IF($A76="","",SUMIFS('Fill-ups'!$J$4:$J$1003,'Fill-ups'!$C$4:$C$1003,$A76,'Fill-ups'!$A$4:$A$1003,"&gt;="&amp;$B$3,'Fill-ups'!$A$4:$A$1003,"&lt;="&amp;$D$3))</f>
        <v/>
      </c>
      <c r="D76" s="21">
        <f>IF(N(C76)&gt;0,B76/C76*100,"")</f>
        <v/>
      </c>
      <c r="E76" s="34">
        <f>IF($A76="","",SUMIFS('Fill-ups'!$F$4:$F$1003,'Fill-ups'!$C$4:$C$1003,$A76,'Fill-ups'!$A$4:$A$1003,"&gt;="&amp;$B$3,'Fill-ups'!$A$4:$A$1003,"&lt;="&amp;$D$3))</f>
        <v/>
      </c>
      <c r="F76" s="21">
        <f>IF(N(C76)&gt;0,E76/C76,"")</f>
        <v/>
      </c>
      <c r="G76" s="37">
        <f>IF($A76="","",COUNTIFS('Fill-ups'!$C$4:$C$1003,$A76,'Fill-ups'!$A$4:$A$1003,"&gt;="&amp;$B$3,'Fill-ups'!$A$4:$A$1003,"&lt;="&amp;$D$3))</f>
        <v/>
      </c>
      <c r="H76" s="17" t="n"/>
    </row>
    <row r="77">
      <c r="A77" s="17">
        <f>IF('Lists'!F21="","",'Lists'!F21)</f>
        <v/>
      </c>
      <c r="B77" s="33">
        <f>IF($A77="","",SUMIFS('Fill-ups'!$H$4:$H$1003,'Fill-ups'!$C$4:$C$1003,$A77,'Fill-ups'!$J$4:$J$1003,"&gt;0",'Fill-ups'!$A$4:$A$1003,"&gt;="&amp;$B$3,'Fill-ups'!$A$4:$A$1003,"&lt;="&amp;$D$3))</f>
        <v/>
      </c>
      <c r="C77" s="22">
        <f>IF($A77="","",SUMIFS('Fill-ups'!$J$4:$J$1003,'Fill-ups'!$C$4:$C$1003,$A77,'Fill-ups'!$A$4:$A$1003,"&gt;="&amp;$B$3,'Fill-ups'!$A$4:$A$1003,"&lt;="&amp;$D$3))</f>
        <v/>
      </c>
      <c r="D77" s="21">
        <f>IF(N(C77)&gt;0,B77/C77*100,"")</f>
        <v/>
      </c>
      <c r="E77" s="34">
        <f>IF($A77="","",SUMIFS('Fill-ups'!$F$4:$F$1003,'Fill-ups'!$C$4:$C$1003,$A77,'Fill-ups'!$A$4:$A$1003,"&gt;="&amp;$B$3,'Fill-ups'!$A$4:$A$1003,"&lt;="&amp;$D$3))</f>
        <v/>
      </c>
      <c r="F77" s="21">
        <f>IF(N(C77)&gt;0,E77/C77,"")</f>
        <v/>
      </c>
      <c r="G77" s="37">
        <f>IF($A77="","",COUNTIFS('Fill-ups'!$C$4:$C$1003,$A77,'Fill-ups'!$A$4:$A$1003,"&gt;="&amp;$B$3,'Fill-ups'!$A$4:$A$1003,"&lt;="&amp;$D$3))</f>
        <v/>
      </c>
      <c r="H77" s="17" t="n"/>
    </row>
    <row r="78">
      <c r="A78" s="17">
        <f>IF('Lists'!F22="","",'Lists'!F22)</f>
        <v/>
      </c>
      <c r="B78" s="33">
        <f>IF($A78="","",SUMIFS('Fill-ups'!$H$4:$H$1003,'Fill-ups'!$C$4:$C$1003,$A78,'Fill-ups'!$J$4:$J$1003,"&gt;0",'Fill-ups'!$A$4:$A$1003,"&gt;="&amp;$B$3,'Fill-ups'!$A$4:$A$1003,"&lt;="&amp;$D$3))</f>
        <v/>
      </c>
      <c r="C78" s="22">
        <f>IF($A78="","",SUMIFS('Fill-ups'!$J$4:$J$1003,'Fill-ups'!$C$4:$C$1003,$A78,'Fill-ups'!$A$4:$A$1003,"&gt;="&amp;$B$3,'Fill-ups'!$A$4:$A$1003,"&lt;="&amp;$D$3))</f>
        <v/>
      </c>
      <c r="D78" s="21">
        <f>IF(N(C78)&gt;0,B78/C78*100,"")</f>
        <v/>
      </c>
      <c r="E78" s="34">
        <f>IF($A78="","",SUMIFS('Fill-ups'!$F$4:$F$1003,'Fill-ups'!$C$4:$C$1003,$A78,'Fill-ups'!$A$4:$A$1003,"&gt;="&amp;$B$3,'Fill-ups'!$A$4:$A$1003,"&lt;="&amp;$D$3))</f>
        <v/>
      </c>
      <c r="F78" s="21">
        <f>IF(N(C78)&gt;0,E78/C78,"")</f>
        <v/>
      </c>
      <c r="G78" s="37">
        <f>IF($A78="","",COUNTIFS('Fill-ups'!$C$4:$C$1003,$A78,'Fill-ups'!$A$4:$A$1003,"&gt;="&amp;$B$3,'Fill-ups'!$A$4:$A$1003,"&lt;="&amp;$D$3))</f>
        <v/>
      </c>
      <c r="H78" s="17" t="n"/>
    </row>
    <row r="79">
      <c r="A79" s="17">
        <f>IF('Lists'!F23="","",'Lists'!F23)</f>
        <v/>
      </c>
      <c r="B79" s="33">
        <f>IF($A79="","",SUMIFS('Fill-ups'!$H$4:$H$1003,'Fill-ups'!$C$4:$C$1003,$A79,'Fill-ups'!$J$4:$J$1003,"&gt;0",'Fill-ups'!$A$4:$A$1003,"&gt;="&amp;$B$3,'Fill-ups'!$A$4:$A$1003,"&lt;="&amp;$D$3))</f>
        <v/>
      </c>
      <c r="C79" s="22">
        <f>IF($A79="","",SUMIFS('Fill-ups'!$J$4:$J$1003,'Fill-ups'!$C$4:$C$1003,$A79,'Fill-ups'!$A$4:$A$1003,"&gt;="&amp;$B$3,'Fill-ups'!$A$4:$A$1003,"&lt;="&amp;$D$3))</f>
        <v/>
      </c>
      <c r="D79" s="21">
        <f>IF(N(C79)&gt;0,B79/C79*100,"")</f>
        <v/>
      </c>
      <c r="E79" s="34">
        <f>IF($A79="","",SUMIFS('Fill-ups'!$F$4:$F$1003,'Fill-ups'!$C$4:$C$1003,$A79,'Fill-ups'!$A$4:$A$1003,"&gt;="&amp;$B$3,'Fill-ups'!$A$4:$A$1003,"&lt;="&amp;$D$3))</f>
        <v/>
      </c>
      <c r="F79" s="21">
        <f>IF(N(C79)&gt;0,E79/C79,"")</f>
        <v/>
      </c>
      <c r="G79" s="37">
        <f>IF($A79="","",COUNTIFS('Fill-ups'!$C$4:$C$1003,$A79,'Fill-ups'!$A$4:$A$1003,"&gt;="&amp;$B$3,'Fill-ups'!$A$4:$A$1003,"&lt;="&amp;$D$3))</f>
        <v/>
      </c>
      <c r="H79" s="17" t="n"/>
    </row>
    <row r="80">
      <c r="A80" s="17">
        <f>IF('Lists'!F24="","",'Lists'!F24)</f>
        <v/>
      </c>
      <c r="B80" s="33">
        <f>IF($A80="","",SUMIFS('Fill-ups'!$H$4:$H$1003,'Fill-ups'!$C$4:$C$1003,$A80,'Fill-ups'!$J$4:$J$1003,"&gt;0",'Fill-ups'!$A$4:$A$1003,"&gt;="&amp;$B$3,'Fill-ups'!$A$4:$A$1003,"&lt;="&amp;$D$3))</f>
        <v/>
      </c>
      <c r="C80" s="22">
        <f>IF($A80="","",SUMIFS('Fill-ups'!$J$4:$J$1003,'Fill-ups'!$C$4:$C$1003,$A80,'Fill-ups'!$A$4:$A$1003,"&gt;="&amp;$B$3,'Fill-ups'!$A$4:$A$1003,"&lt;="&amp;$D$3))</f>
        <v/>
      </c>
      <c r="D80" s="21">
        <f>IF(N(C80)&gt;0,B80/C80*100,"")</f>
        <v/>
      </c>
      <c r="E80" s="34">
        <f>IF($A80="","",SUMIFS('Fill-ups'!$F$4:$F$1003,'Fill-ups'!$C$4:$C$1003,$A80,'Fill-ups'!$A$4:$A$1003,"&gt;="&amp;$B$3,'Fill-ups'!$A$4:$A$1003,"&lt;="&amp;$D$3))</f>
        <v/>
      </c>
      <c r="F80" s="21">
        <f>IF(N(C80)&gt;0,E80/C80,"")</f>
        <v/>
      </c>
      <c r="G80" s="37">
        <f>IF($A80="","",COUNTIFS('Fill-ups'!$C$4:$C$1003,$A80,'Fill-ups'!$A$4:$A$1003,"&gt;="&amp;$B$3,'Fill-ups'!$A$4:$A$1003,"&lt;="&amp;$D$3))</f>
        <v/>
      </c>
      <c r="H80" s="17" t="n"/>
    </row>
    <row r="81">
      <c r="A81" s="17">
        <f>IF('Lists'!F25="","",'Lists'!F25)</f>
        <v/>
      </c>
      <c r="B81" s="33">
        <f>IF($A81="","",SUMIFS('Fill-ups'!$H$4:$H$1003,'Fill-ups'!$C$4:$C$1003,$A81,'Fill-ups'!$J$4:$J$1003,"&gt;0",'Fill-ups'!$A$4:$A$1003,"&gt;="&amp;$B$3,'Fill-ups'!$A$4:$A$1003,"&lt;="&amp;$D$3))</f>
        <v/>
      </c>
      <c r="C81" s="22">
        <f>IF($A81="","",SUMIFS('Fill-ups'!$J$4:$J$1003,'Fill-ups'!$C$4:$C$1003,$A81,'Fill-ups'!$A$4:$A$1003,"&gt;="&amp;$B$3,'Fill-ups'!$A$4:$A$1003,"&lt;="&amp;$D$3))</f>
        <v/>
      </c>
      <c r="D81" s="21">
        <f>IF(N(C81)&gt;0,B81/C81*100,"")</f>
        <v/>
      </c>
      <c r="E81" s="34">
        <f>IF($A81="","",SUMIFS('Fill-ups'!$F$4:$F$1003,'Fill-ups'!$C$4:$C$1003,$A81,'Fill-ups'!$A$4:$A$1003,"&gt;="&amp;$B$3,'Fill-ups'!$A$4:$A$1003,"&lt;="&amp;$D$3))</f>
        <v/>
      </c>
      <c r="F81" s="21">
        <f>IF(N(C81)&gt;0,E81/C81,"")</f>
        <v/>
      </c>
      <c r="G81" s="37">
        <f>IF($A81="","",COUNTIFS('Fill-ups'!$C$4:$C$1003,$A81,'Fill-ups'!$A$4:$A$1003,"&gt;="&amp;$B$3,'Fill-ups'!$A$4:$A$1003,"&lt;="&amp;$D$3))</f>
        <v/>
      </c>
      <c r="H81" s="17" t="n"/>
    </row>
    <row r="82">
      <c r="A82" s="17">
        <f>IF('Lists'!F26="","",'Lists'!F26)</f>
        <v/>
      </c>
      <c r="B82" s="33">
        <f>IF($A82="","",SUMIFS('Fill-ups'!$H$4:$H$1003,'Fill-ups'!$C$4:$C$1003,$A82,'Fill-ups'!$J$4:$J$1003,"&gt;0",'Fill-ups'!$A$4:$A$1003,"&gt;="&amp;$B$3,'Fill-ups'!$A$4:$A$1003,"&lt;="&amp;$D$3))</f>
        <v/>
      </c>
      <c r="C82" s="22">
        <f>IF($A82="","",SUMIFS('Fill-ups'!$J$4:$J$1003,'Fill-ups'!$C$4:$C$1003,$A82,'Fill-ups'!$A$4:$A$1003,"&gt;="&amp;$B$3,'Fill-ups'!$A$4:$A$1003,"&lt;="&amp;$D$3))</f>
        <v/>
      </c>
      <c r="D82" s="21">
        <f>IF(N(C82)&gt;0,B82/C82*100,"")</f>
        <v/>
      </c>
      <c r="E82" s="34">
        <f>IF($A82="","",SUMIFS('Fill-ups'!$F$4:$F$1003,'Fill-ups'!$C$4:$C$1003,$A82,'Fill-ups'!$A$4:$A$1003,"&gt;="&amp;$B$3,'Fill-ups'!$A$4:$A$1003,"&lt;="&amp;$D$3))</f>
        <v/>
      </c>
      <c r="F82" s="21">
        <f>IF(N(C82)&gt;0,E82/C82,"")</f>
        <v/>
      </c>
      <c r="G82" s="37">
        <f>IF($A82="","",COUNTIFS('Fill-ups'!$C$4:$C$1003,$A82,'Fill-ups'!$A$4:$A$1003,"&gt;="&amp;$B$3,'Fill-ups'!$A$4:$A$1003,"&lt;="&amp;$D$3))</f>
        <v/>
      </c>
      <c r="H82" s="17" t="n"/>
    </row>
    <row r="83">
      <c r="A83" s="17">
        <f>IF('Lists'!F27="","",'Lists'!F27)</f>
        <v/>
      </c>
      <c r="B83" s="33">
        <f>IF($A83="","",SUMIFS('Fill-ups'!$H$4:$H$1003,'Fill-ups'!$C$4:$C$1003,$A83,'Fill-ups'!$J$4:$J$1003,"&gt;0",'Fill-ups'!$A$4:$A$1003,"&gt;="&amp;$B$3,'Fill-ups'!$A$4:$A$1003,"&lt;="&amp;$D$3))</f>
        <v/>
      </c>
      <c r="C83" s="22">
        <f>IF($A83="","",SUMIFS('Fill-ups'!$J$4:$J$1003,'Fill-ups'!$C$4:$C$1003,$A83,'Fill-ups'!$A$4:$A$1003,"&gt;="&amp;$B$3,'Fill-ups'!$A$4:$A$1003,"&lt;="&amp;$D$3))</f>
        <v/>
      </c>
      <c r="D83" s="21">
        <f>IF(N(C83)&gt;0,B83/C83*100,"")</f>
        <v/>
      </c>
      <c r="E83" s="34">
        <f>IF($A83="","",SUMIFS('Fill-ups'!$F$4:$F$1003,'Fill-ups'!$C$4:$C$1003,$A83,'Fill-ups'!$A$4:$A$1003,"&gt;="&amp;$B$3,'Fill-ups'!$A$4:$A$1003,"&lt;="&amp;$D$3))</f>
        <v/>
      </c>
      <c r="F83" s="21">
        <f>IF(N(C83)&gt;0,E83/C83,"")</f>
        <v/>
      </c>
      <c r="G83" s="37">
        <f>IF($A83="","",COUNTIFS('Fill-ups'!$C$4:$C$1003,$A83,'Fill-ups'!$A$4:$A$1003,"&gt;="&amp;$B$3,'Fill-ups'!$A$4:$A$1003,"&lt;="&amp;$D$3))</f>
        <v/>
      </c>
      <c r="H83" s="17" t="n"/>
    </row>
    <row r="84">
      <c r="A84" s="17">
        <f>IF('Lists'!F28="","",'Lists'!F28)</f>
        <v/>
      </c>
      <c r="B84" s="33">
        <f>IF($A84="","",SUMIFS('Fill-ups'!$H$4:$H$1003,'Fill-ups'!$C$4:$C$1003,$A84,'Fill-ups'!$J$4:$J$1003,"&gt;0",'Fill-ups'!$A$4:$A$1003,"&gt;="&amp;$B$3,'Fill-ups'!$A$4:$A$1003,"&lt;="&amp;$D$3))</f>
        <v/>
      </c>
      <c r="C84" s="22">
        <f>IF($A84="","",SUMIFS('Fill-ups'!$J$4:$J$1003,'Fill-ups'!$C$4:$C$1003,$A84,'Fill-ups'!$A$4:$A$1003,"&gt;="&amp;$B$3,'Fill-ups'!$A$4:$A$1003,"&lt;="&amp;$D$3))</f>
        <v/>
      </c>
      <c r="D84" s="21">
        <f>IF(N(C84)&gt;0,B84/C84*100,"")</f>
        <v/>
      </c>
      <c r="E84" s="34">
        <f>IF($A84="","",SUMIFS('Fill-ups'!$F$4:$F$1003,'Fill-ups'!$C$4:$C$1003,$A84,'Fill-ups'!$A$4:$A$1003,"&gt;="&amp;$B$3,'Fill-ups'!$A$4:$A$1003,"&lt;="&amp;$D$3))</f>
        <v/>
      </c>
      <c r="F84" s="21">
        <f>IF(N(C84)&gt;0,E84/C84,"")</f>
        <v/>
      </c>
      <c r="G84" s="37">
        <f>IF($A84="","",COUNTIFS('Fill-ups'!$C$4:$C$1003,$A84,'Fill-ups'!$A$4:$A$1003,"&gt;="&amp;$B$3,'Fill-ups'!$A$4:$A$1003,"&lt;="&amp;$D$3))</f>
        <v/>
      </c>
      <c r="H84" s="17" t="n"/>
    </row>
    <row r="85">
      <c r="A85" s="17">
        <f>IF('Lists'!F29="","",'Lists'!F29)</f>
        <v/>
      </c>
      <c r="B85" s="33">
        <f>IF($A85="","",SUMIFS('Fill-ups'!$H$4:$H$1003,'Fill-ups'!$C$4:$C$1003,$A85,'Fill-ups'!$J$4:$J$1003,"&gt;0",'Fill-ups'!$A$4:$A$1003,"&gt;="&amp;$B$3,'Fill-ups'!$A$4:$A$1003,"&lt;="&amp;$D$3))</f>
        <v/>
      </c>
      <c r="C85" s="22">
        <f>IF($A85="","",SUMIFS('Fill-ups'!$J$4:$J$1003,'Fill-ups'!$C$4:$C$1003,$A85,'Fill-ups'!$A$4:$A$1003,"&gt;="&amp;$B$3,'Fill-ups'!$A$4:$A$1003,"&lt;="&amp;$D$3))</f>
        <v/>
      </c>
      <c r="D85" s="21">
        <f>IF(N(C85)&gt;0,B85/C85*100,"")</f>
        <v/>
      </c>
      <c r="E85" s="34">
        <f>IF($A85="","",SUMIFS('Fill-ups'!$F$4:$F$1003,'Fill-ups'!$C$4:$C$1003,$A85,'Fill-ups'!$A$4:$A$1003,"&gt;="&amp;$B$3,'Fill-ups'!$A$4:$A$1003,"&lt;="&amp;$D$3))</f>
        <v/>
      </c>
      <c r="F85" s="21">
        <f>IF(N(C85)&gt;0,E85/C85,"")</f>
        <v/>
      </c>
      <c r="G85" s="37">
        <f>IF($A85="","",COUNTIFS('Fill-ups'!$C$4:$C$1003,$A85,'Fill-ups'!$A$4:$A$1003,"&gt;="&amp;$B$3,'Fill-ups'!$A$4:$A$1003,"&lt;="&amp;$D$3))</f>
        <v/>
      </c>
      <c r="H85" s="17" t="n"/>
    </row>
    <row r="86">
      <c r="A86" s="17">
        <f>IF('Lists'!F30="","",'Lists'!F30)</f>
        <v/>
      </c>
      <c r="B86" s="33">
        <f>IF($A86="","",SUMIFS('Fill-ups'!$H$4:$H$1003,'Fill-ups'!$C$4:$C$1003,$A86,'Fill-ups'!$J$4:$J$1003,"&gt;0",'Fill-ups'!$A$4:$A$1003,"&gt;="&amp;$B$3,'Fill-ups'!$A$4:$A$1003,"&lt;="&amp;$D$3))</f>
        <v/>
      </c>
      <c r="C86" s="22">
        <f>IF($A86="","",SUMIFS('Fill-ups'!$J$4:$J$1003,'Fill-ups'!$C$4:$C$1003,$A86,'Fill-ups'!$A$4:$A$1003,"&gt;="&amp;$B$3,'Fill-ups'!$A$4:$A$1003,"&lt;="&amp;$D$3))</f>
        <v/>
      </c>
      <c r="D86" s="21">
        <f>IF(N(C86)&gt;0,B86/C86*100,"")</f>
        <v/>
      </c>
      <c r="E86" s="34">
        <f>IF($A86="","",SUMIFS('Fill-ups'!$F$4:$F$1003,'Fill-ups'!$C$4:$C$1003,$A86,'Fill-ups'!$A$4:$A$1003,"&gt;="&amp;$B$3,'Fill-ups'!$A$4:$A$1003,"&lt;="&amp;$D$3))</f>
        <v/>
      </c>
      <c r="F86" s="21">
        <f>IF(N(C86)&gt;0,E86/C86,"")</f>
        <v/>
      </c>
      <c r="G86" s="37">
        <f>IF($A86="","",COUNTIFS('Fill-ups'!$C$4:$C$1003,$A86,'Fill-ups'!$A$4:$A$1003,"&gt;="&amp;$B$3,'Fill-ups'!$A$4:$A$1003,"&lt;="&amp;$D$3))</f>
        <v/>
      </c>
      <c r="H86" s="17" t="n"/>
    </row>
    <row r="87">
      <c r="A87" s="17">
        <f>IF('Lists'!F31="","",'Lists'!F31)</f>
        <v/>
      </c>
      <c r="B87" s="33">
        <f>IF($A87="","",SUMIFS('Fill-ups'!$H$4:$H$1003,'Fill-ups'!$C$4:$C$1003,$A87,'Fill-ups'!$J$4:$J$1003,"&gt;0",'Fill-ups'!$A$4:$A$1003,"&gt;="&amp;$B$3,'Fill-ups'!$A$4:$A$1003,"&lt;="&amp;$D$3))</f>
        <v/>
      </c>
      <c r="C87" s="22">
        <f>IF($A87="","",SUMIFS('Fill-ups'!$J$4:$J$1003,'Fill-ups'!$C$4:$C$1003,$A87,'Fill-ups'!$A$4:$A$1003,"&gt;="&amp;$B$3,'Fill-ups'!$A$4:$A$1003,"&lt;="&amp;$D$3))</f>
        <v/>
      </c>
      <c r="D87" s="21">
        <f>IF(N(C87)&gt;0,B87/C87*100,"")</f>
        <v/>
      </c>
      <c r="E87" s="34">
        <f>IF($A87="","",SUMIFS('Fill-ups'!$F$4:$F$1003,'Fill-ups'!$C$4:$C$1003,$A87,'Fill-ups'!$A$4:$A$1003,"&gt;="&amp;$B$3,'Fill-ups'!$A$4:$A$1003,"&lt;="&amp;$D$3))</f>
        <v/>
      </c>
      <c r="F87" s="21">
        <f>IF(N(C87)&gt;0,E87/C87,"")</f>
        <v/>
      </c>
      <c r="G87" s="37">
        <f>IF($A87="","",COUNTIFS('Fill-ups'!$C$4:$C$1003,$A87,'Fill-ups'!$A$4:$A$1003,"&gt;="&amp;$B$3,'Fill-ups'!$A$4:$A$1003,"&lt;="&amp;$D$3))</f>
        <v/>
      </c>
      <c r="H87" s="17" t="n"/>
    </row>
    <row r="88">
      <c r="A88" s="17">
        <f>IF('Lists'!F32="","",'Lists'!F32)</f>
        <v/>
      </c>
      <c r="B88" s="33">
        <f>IF($A88="","",SUMIFS('Fill-ups'!$H$4:$H$1003,'Fill-ups'!$C$4:$C$1003,$A88,'Fill-ups'!$J$4:$J$1003,"&gt;0",'Fill-ups'!$A$4:$A$1003,"&gt;="&amp;$B$3,'Fill-ups'!$A$4:$A$1003,"&lt;="&amp;$D$3))</f>
        <v/>
      </c>
      <c r="C88" s="22">
        <f>IF($A88="","",SUMIFS('Fill-ups'!$J$4:$J$1003,'Fill-ups'!$C$4:$C$1003,$A88,'Fill-ups'!$A$4:$A$1003,"&gt;="&amp;$B$3,'Fill-ups'!$A$4:$A$1003,"&lt;="&amp;$D$3))</f>
        <v/>
      </c>
      <c r="D88" s="21">
        <f>IF(N(C88)&gt;0,B88/C88*100,"")</f>
        <v/>
      </c>
      <c r="E88" s="34">
        <f>IF($A88="","",SUMIFS('Fill-ups'!$F$4:$F$1003,'Fill-ups'!$C$4:$C$1003,$A88,'Fill-ups'!$A$4:$A$1003,"&gt;="&amp;$B$3,'Fill-ups'!$A$4:$A$1003,"&lt;="&amp;$D$3))</f>
        <v/>
      </c>
      <c r="F88" s="21">
        <f>IF(N(C88)&gt;0,E88/C88,"")</f>
        <v/>
      </c>
      <c r="G88" s="37">
        <f>IF($A88="","",COUNTIFS('Fill-ups'!$C$4:$C$1003,$A88,'Fill-ups'!$A$4:$A$1003,"&gt;="&amp;$B$3,'Fill-ups'!$A$4:$A$1003,"&lt;="&amp;$D$3))</f>
        <v/>
      </c>
      <c r="H88" s="17" t="n"/>
    </row>
    <row r="89">
      <c r="A89" s="17">
        <f>IF('Lists'!F33="","",'Lists'!F33)</f>
        <v/>
      </c>
      <c r="B89" s="33">
        <f>IF($A89="","",SUMIFS('Fill-ups'!$H$4:$H$1003,'Fill-ups'!$C$4:$C$1003,$A89,'Fill-ups'!$J$4:$J$1003,"&gt;0",'Fill-ups'!$A$4:$A$1003,"&gt;="&amp;$B$3,'Fill-ups'!$A$4:$A$1003,"&lt;="&amp;$D$3))</f>
        <v/>
      </c>
      <c r="C89" s="22">
        <f>IF($A89="","",SUMIFS('Fill-ups'!$J$4:$J$1003,'Fill-ups'!$C$4:$C$1003,$A89,'Fill-ups'!$A$4:$A$1003,"&gt;="&amp;$B$3,'Fill-ups'!$A$4:$A$1003,"&lt;="&amp;$D$3))</f>
        <v/>
      </c>
      <c r="D89" s="21">
        <f>IF(N(C89)&gt;0,B89/C89*100,"")</f>
        <v/>
      </c>
      <c r="E89" s="34">
        <f>IF($A89="","",SUMIFS('Fill-ups'!$F$4:$F$1003,'Fill-ups'!$C$4:$C$1003,$A89,'Fill-ups'!$A$4:$A$1003,"&gt;="&amp;$B$3,'Fill-ups'!$A$4:$A$1003,"&lt;="&amp;$D$3))</f>
        <v/>
      </c>
      <c r="F89" s="21">
        <f>IF(N(C89)&gt;0,E89/C89,"")</f>
        <v/>
      </c>
      <c r="G89" s="37">
        <f>IF($A89="","",COUNTIFS('Fill-ups'!$C$4:$C$1003,$A89,'Fill-ups'!$A$4:$A$1003,"&gt;="&amp;$B$3,'Fill-ups'!$A$4:$A$1003,"&lt;="&amp;$D$3))</f>
        <v/>
      </c>
      <c r="H89" s="17" t="n"/>
    </row>
    <row r="90">
      <c r="A90" s="17">
        <f>IF('Lists'!F34="","",'Lists'!F34)</f>
        <v/>
      </c>
      <c r="B90" s="33">
        <f>IF($A90="","",SUMIFS('Fill-ups'!$H$4:$H$1003,'Fill-ups'!$C$4:$C$1003,$A90,'Fill-ups'!$J$4:$J$1003,"&gt;0",'Fill-ups'!$A$4:$A$1003,"&gt;="&amp;$B$3,'Fill-ups'!$A$4:$A$1003,"&lt;="&amp;$D$3))</f>
        <v/>
      </c>
      <c r="C90" s="22">
        <f>IF($A90="","",SUMIFS('Fill-ups'!$J$4:$J$1003,'Fill-ups'!$C$4:$C$1003,$A90,'Fill-ups'!$A$4:$A$1003,"&gt;="&amp;$B$3,'Fill-ups'!$A$4:$A$1003,"&lt;="&amp;$D$3))</f>
        <v/>
      </c>
      <c r="D90" s="21">
        <f>IF(N(C90)&gt;0,B90/C90*100,"")</f>
        <v/>
      </c>
      <c r="E90" s="34">
        <f>IF($A90="","",SUMIFS('Fill-ups'!$F$4:$F$1003,'Fill-ups'!$C$4:$C$1003,$A90,'Fill-ups'!$A$4:$A$1003,"&gt;="&amp;$B$3,'Fill-ups'!$A$4:$A$1003,"&lt;="&amp;$D$3))</f>
        <v/>
      </c>
      <c r="F90" s="21">
        <f>IF(N(C90)&gt;0,E90/C90,"")</f>
        <v/>
      </c>
      <c r="G90" s="37">
        <f>IF($A90="","",COUNTIFS('Fill-ups'!$C$4:$C$1003,$A90,'Fill-ups'!$A$4:$A$1003,"&gt;="&amp;$B$3,'Fill-ups'!$A$4:$A$1003,"&lt;="&amp;$D$3))</f>
        <v/>
      </c>
      <c r="H90" s="17" t="n"/>
    </row>
    <row r="91">
      <c r="A91" s="17">
        <f>IF('Lists'!F35="","",'Lists'!F35)</f>
        <v/>
      </c>
      <c r="B91" s="33">
        <f>IF($A91="","",SUMIFS('Fill-ups'!$H$4:$H$1003,'Fill-ups'!$C$4:$C$1003,$A91,'Fill-ups'!$J$4:$J$1003,"&gt;0",'Fill-ups'!$A$4:$A$1003,"&gt;="&amp;$B$3,'Fill-ups'!$A$4:$A$1003,"&lt;="&amp;$D$3))</f>
        <v/>
      </c>
      <c r="C91" s="22">
        <f>IF($A91="","",SUMIFS('Fill-ups'!$J$4:$J$1003,'Fill-ups'!$C$4:$C$1003,$A91,'Fill-ups'!$A$4:$A$1003,"&gt;="&amp;$B$3,'Fill-ups'!$A$4:$A$1003,"&lt;="&amp;$D$3))</f>
        <v/>
      </c>
      <c r="D91" s="21">
        <f>IF(N(C91)&gt;0,B91/C91*100,"")</f>
        <v/>
      </c>
      <c r="E91" s="34">
        <f>IF($A91="","",SUMIFS('Fill-ups'!$F$4:$F$1003,'Fill-ups'!$C$4:$C$1003,$A91,'Fill-ups'!$A$4:$A$1003,"&gt;="&amp;$B$3,'Fill-ups'!$A$4:$A$1003,"&lt;="&amp;$D$3))</f>
        <v/>
      </c>
      <c r="F91" s="21">
        <f>IF(N(C91)&gt;0,E91/C91,"")</f>
        <v/>
      </c>
      <c r="G91" s="37">
        <f>IF($A91="","",COUNTIFS('Fill-ups'!$C$4:$C$1003,$A91,'Fill-ups'!$A$4:$A$1003,"&gt;="&amp;$B$3,'Fill-ups'!$A$4:$A$1003,"&lt;="&amp;$D$3))</f>
        <v/>
      </c>
      <c r="H91" s="17" t="n"/>
    </row>
    <row r="92">
      <c r="A92" s="17">
        <f>IF('Lists'!F36="","",'Lists'!F36)</f>
        <v/>
      </c>
      <c r="B92" s="33">
        <f>IF($A92="","",SUMIFS('Fill-ups'!$H$4:$H$1003,'Fill-ups'!$C$4:$C$1003,$A92,'Fill-ups'!$J$4:$J$1003,"&gt;0",'Fill-ups'!$A$4:$A$1003,"&gt;="&amp;$B$3,'Fill-ups'!$A$4:$A$1003,"&lt;="&amp;$D$3))</f>
        <v/>
      </c>
      <c r="C92" s="22">
        <f>IF($A92="","",SUMIFS('Fill-ups'!$J$4:$J$1003,'Fill-ups'!$C$4:$C$1003,$A92,'Fill-ups'!$A$4:$A$1003,"&gt;="&amp;$B$3,'Fill-ups'!$A$4:$A$1003,"&lt;="&amp;$D$3))</f>
        <v/>
      </c>
      <c r="D92" s="21">
        <f>IF(N(C92)&gt;0,B92/C92*100,"")</f>
        <v/>
      </c>
      <c r="E92" s="34">
        <f>IF($A92="","",SUMIFS('Fill-ups'!$F$4:$F$1003,'Fill-ups'!$C$4:$C$1003,$A92,'Fill-ups'!$A$4:$A$1003,"&gt;="&amp;$B$3,'Fill-ups'!$A$4:$A$1003,"&lt;="&amp;$D$3))</f>
        <v/>
      </c>
      <c r="F92" s="21">
        <f>IF(N(C92)&gt;0,E92/C92,"")</f>
        <v/>
      </c>
      <c r="G92" s="37">
        <f>IF($A92="","",COUNTIFS('Fill-ups'!$C$4:$C$1003,$A92,'Fill-ups'!$A$4:$A$1003,"&gt;="&amp;$B$3,'Fill-ups'!$A$4:$A$1003,"&lt;="&amp;$D$3))</f>
        <v/>
      </c>
      <c r="H92" s="17" t="n"/>
    </row>
    <row r="93">
      <c r="A93" s="17">
        <f>IF('Lists'!F37="","",'Lists'!F37)</f>
        <v/>
      </c>
      <c r="B93" s="33">
        <f>IF($A93="","",SUMIFS('Fill-ups'!$H$4:$H$1003,'Fill-ups'!$C$4:$C$1003,$A93,'Fill-ups'!$J$4:$J$1003,"&gt;0",'Fill-ups'!$A$4:$A$1003,"&gt;="&amp;$B$3,'Fill-ups'!$A$4:$A$1003,"&lt;="&amp;$D$3))</f>
        <v/>
      </c>
      <c r="C93" s="22">
        <f>IF($A93="","",SUMIFS('Fill-ups'!$J$4:$J$1003,'Fill-ups'!$C$4:$C$1003,$A93,'Fill-ups'!$A$4:$A$1003,"&gt;="&amp;$B$3,'Fill-ups'!$A$4:$A$1003,"&lt;="&amp;$D$3))</f>
        <v/>
      </c>
      <c r="D93" s="21">
        <f>IF(N(C93)&gt;0,B93/C93*100,"")</f>
        <v/>
      </c>
      <c r="E93" s="34">
        <f>IF($A93="","",SUMIFS('Fill-ups'!$F$4:$F$1003,'Fill-ups'!$C$4:$C$1003,$A93,'Fill-ups'!$A$4:$A$1003,"&gt;="&amp;$B$3,'Fill-ups'!$A$4:$A$1003,"&lt;="&amp;$D$3))</f>
        <v/>
      </c>
      <c r="F93" s="21">
        <f>IF(N(C93)&gt;0,E93/C93,"")</f>
        <v/>
      </c>
      <c r="G93" s="37">
        <f>IF($A93="","",COUNTIFS('Fill-ups'!$C$4:$C$1003,$A93,'Fill-ups'!$A$4:$A$1003,"&gt;="&amp;$B$3,'Fill-ups'!$A$4:$A$1003,"&lt;="&amp;$D$3))</f>
        <v/>
      </c>
      <c r="H93" s="17" t="n"/>
    </row>
    <row r="94">
      <c r="A94" s="17">
        <f>IF('Lists'!F38="","",'Lists'!F38)</f>
        <v/>
      </c>
      <c r="B94" s="33">
        <f>IF($A94="","",SUMIFS('Fill-ups'!$H$4:$H$1003,'Fill-ups'!$C$4:$C$1003,$A94,'Fill-ups'!$J$4:$J$1003,"&gt;0",'Fill-ups'!$A$4:$A$1003,"&gt;="&amp;$B$3,'Fill-ups'!$A$4:$A$1003,"&lt;="&amp;$D$3))</f>
        <v/>
      </c>
      <c r="C94" s="22">
        <f>IF($A94="","",SUMIFS('Fill-ups'!$J$4:$J$1003,'Fill-ups'!$C$4:$C$1003,$A94,'Fill-ups'!$A$4:$A$1003,"&gt;="&amp;$B$3,'Fill-ups'!$A$4:$A$1003,"&lt;="&amp;$D$3))</f>
        <v/>
      </c>
      <c r="D94" s="21">
        <f>IF(N(C94)&gt;0,B94/C94*100,"")</f>
        <v/>
      </c>
      <c r="E94" s="34">
        <f>IF($A94="","",SUMIFS('Fill-ups'!$F$4:$F$1003,'Fill-ups'!$C$4:$C$1003,$A94,'Fill-ups'!$A$4:$A$1003,"&gt;="&amp;$B$3,'Fill-ups'!$A$4:$A$1003,"&lt;="&amp;$D$3))</f>
        <v/>
      </c>
      <c r="F94" s="21">
        <f>IF(N(C94)&gt;0,E94/C94,"")</f>
        <v/>
      </c>
      <c r="G94" s="37">
        <f>IF($A94="","",COUNTIFS('Fill-ups'!$C$4:$C$1003,$A94,'Fill-ups'!$A$4:$A$1003,"&gt;="&amp;$B$3,'Fill-ups'!$A$4:$A$1003,"&lt;="&amp;$D$3))</f>
        <v/>
      </c>
      <c r="H94" s="17" t="n"/>
    </row>
    <row r="95">
      <c r="A95" s="17">
        <f>IF('Lists'!F39="","",'Lists'!F39)</f>
        <v/>
      </c>
      <c r="B95" s="33">
        <f>IF($A95="","",SUMIFS('Fill-ups'!$H$4:$H$1003,'Fill-ups'!$C$4:$C$1003,$A95,'Fill-ups'!$J$4:$J$1003,"&gt;0",'Fill-ups'!$A$4:$A$1003,"&gt;="&amp;$B$3,'Fill-ups'!$A$4:$A$1003,"&lt;="&amp;$D$3))</f>
        <v/>
      </c>
      <c r="C95" s="22">
        <f>IF($A95="","",SUMIFS('Fill-ups'!$J$4:$J$1003,'Fill-ups'!$C$4:$C$1003,$A95,'Fill-ups'!$A$4:$A$1003,"&gt;="&amp;$B$3,'Fill-ups'!$A$4:$A$1003,"&lt;="&amp;$D$3))</f>
        <v/>
      </c>
      <c r="D95" s="21">
        <f>IF(N(C95)&gt;0,B95/C95*100,"")</f>
        <v/>
      </c>
      <c r="E95" s="34">
        <f>IF($A95="","",SUMIFS('Fill-ups'!$F$4:$F$1003,'Fill-ups'!$C$4:$C$1003,$A95,'Fill-ups'!$A$4:$A$1003,"&gt;="&amp;$B$3,'Fill-ups'!$A$4:$A$1003,"&lt;="&amp;$D$3))</f>
        <v/>
      </c>
      <c r="F95" s="21">
        <f>IF(N(C95)&gt;0,E95/C95,"")</f>
        <v/>
      </c>
      <c r="G95" s="37">
        <f>IF($A95="","",COUNTIFS('Fill-ups'!$C$4:$C$1003,$A95,'Fill-ups'!$A$4:$A$1003,"&gt;="&amp;$B$3,'Fill-ups'!$A$4:$A$1003,"&lt;="&amp;$D$3))</f>
        <v/>
      </c>
      <c r="H95" s="17" t="n"/>
    </row>
    <row r="96">
      <c r="A96" s="17">
        <f>IF('Lists'!F40="","",'Lists'!F40)</f>
        <v/>
      </c>
      <c r="B96" s="33">
        <f>IF($A96="","",SUMIFS('Fill-ups'!$H$4:$H$1003,'Fill-ups'!$C$4:$C$1003,$A96,'Fill-ups'!$J$4:$J$1003,"&gt;0",'Fill-ups'!$A$4:$A$1003,"&gt;="&amp;$B$3,'Fill-ups'!$A$4:$A$1003,"&lt;="&amp;$D$3))</f>
        <v/>
      </c>
      <c r="C96" s="22">
        <f>IF($A96="","",SUMIFS('Fill-ups'!$J$4:$J$1003,'Fill-ups'!$C$4:$C$1003,$A96,'Fill-ups'!$A$4:$A$1003,"&gt;="&amp;$B$3,'Fill-ups'!$A$4:$A$1003,"&lt;="&amp;$D$3))</f>
        <v/>
      </c>
      <c r="D96" s="21">
        <f>IF(N(C96)&gt;0,B96/C96*100,"")</f>
        <v/>
      </c>
      <c r="E96" s="34">
        <f>IF($A96="","",SUMIFS('Fill-ups'!$F$4:$F$1003,'Fill-ups'!$C$4:$C$1003,$A96,'Fill-ups'!$A$4:$A$1003,"&gt;="&amp;$B$3,'Fill-ups'!$A$4:$A$1003,"&lt;="&amp;$D$3))</f>
        <v/>
      </c>
      <c r="F96" s="21">
        <f>IF(N(C96)&gt;0,E96/C96,"")</f>
        <v/>
      </c>
      <c r="G96" s="37">
        <f>IF($A96="","",COUNTIFS('Fill-ups'!$C$4:$C$1003,$A96,'Fill-ups'!$A$4:$A$1003,"&gt;="&amp;$B$3,'Fill-ups'!$A$4:$A$1003,"&lt;="&amp;$D$3))</f>
        <v/>
      </c>
      <c r="H96" s="17" t="n"/>
    </row>
    <row r="97">
      <c r="A97" s="17">
        <f>IF('Lists'!F41="","",'Lists'!F41)</f>
        <v/>
      </c>
      <c r="B97" s="33">
        <f>IF($A97="","",SUMIFS('Fill-ups'!$H$4:$H$1003,'Fill-ups'!$C$4:$C$1003,$A97,'Fill-ups'!$J$4:$J$1003,"&gt;0",'Fill-ups'!$A$4:$A$1003,"&gt;="&amp;$B$3,'Fill-ups'!$A$4:$A$1003,"&lt;="&amp;$D$3))</f>
        <v/>
      </c>
      <c r="C97" s="22">
        <f>IF($A97="","",SUMIFS('Fill-ups'!$J$4:$J$1003,'Fill-ups'!$C$4:$C$1003,$A97,'Fill-ups'!$A$4:$A$1003,"&gt;="&amp;$B$3,'Fill-ups'!$A$4:$A$1003,"&lt;="&amp;$D$3))</f>
        <v/>
      </c>
      <c r="D97" s="21">
        <f>IF(N(C97)&gt;0,B97/C97*100,"")</f>
        <v/>
      </c>
      <c r="E97" s="34">
        <f>IF($A97="","",SUMIFS('Fill-ups'!$F$4:$F$1003,'Fill-ups'!$C$4:$C$1003,$A97,'Fill-ups'!$A$4:$A$1003,"&gt;="&amp;$B$3,'Fill-ups'!$A$4:$A$1003,"&lt;="&amp;$D$3))</f>
        <v/>
      </c>
      <c r="F97" s="21">
        <f>IF(N(C97)&gt;0,E97/C97,"")</f>
        <v/>
      </c>
      <c r="G97" s="37">
        <f>IF($A97="","",COUNTIFS('Fill-ups'!$C$4:$C$1003,$A97,'Fill-ups'!$A$4:$A$1003,"&gt;="&amp;$B$3,'Fill-ups'!$A$4:$A$1003,"&lt;="&amp;$D$3))</f>
        <v/>
      </c>
      <c r="H97" s="17" t="n"/>
    </row>
    <row r="98">
      <c r="A98" s="17">
        <f>IF('Lists'!F42="","",'Lists'!F42)</f>
        <v/>
      </c>
      <c r="B98" s="33">
        <f>IF($A98="","",SUMIFS('Fill-ups'!$H$4:$H$1003,'Fill-ups'!$C$4:$C$1003,$A98,'Fill-ups'!$J$4:$J$1003,"&gt;0",'Fill-ups'!$A$4:$A$1003,"&gt;="&amp;$B$3,'Fill-ups'!$A$4:$A$1003,"&lt;="&amp;$D$3))</f>
        <v/>
      </c>
      <c r="C98" s="22">
        <f>IF($A98="","",SUMIFS('Fill-ups'!$J$4:$J$1003,'Fill-ups'!$C$4:$C$1003,$A98,'Fill-ups'!$A$4:$A$1003,"&gt;="&amp;$B$3,'Fill-ups'!$A$4:$A$1003,"&lt;="&amp;$D$3))</f>
        <v/>
      </c>
      <c r="D98" s="21">
        <f>IF(N(C98)&gt;0,B98/C98*100,"")</f>
        <v/>
      </c>
      <c r="E98" s="34">
        <f>IF($A98="","",SUMIFS('Fill-ups'!$F$4:$F$1003,'Fill-ups'!$C$4:$C$1003,$A98,'Fill-ups'!$A$4:$A$1003,"&gt;="&amp;$B$3,'Fill-ups'!$A$4:$A$1003,"&lt;="&amp;$D$3))</f>
        <v/>
      </c>
      <c r="F98" s="21">
        <f>IF(N(C98)&gt;0,E98/C98,"")</f>
        <v/>
      </c>
      <c r="G98" s="37">
        <f>IF($A98="","",COUNTIFS('Fill-ups'!$C$4:$C$1003,$A98,'Fill-ups'!$A$4:$A$1003,"&gt;="&amp;$B$3,'Fill-ups'!$A$4:$A$1003,"&lt;="&amp;$D$3))</f>
        <v/>
      </c>
      <c r="H98" s="17" t="n"/>
    </row>
    <row r="99">
      <c r="A99" s="17">
        <f>IF('Lists'!F43="","",'Lists'!F43)</f>
        <v/>
      </c>
      <c r="B99" s="33">
        <f>IF($A99="","",SUMIFS('Fill-ups'!$H$4:$H$1003,'Fill-ups'!$C$4:$C$1003,$A99,'Fill-ups'!$J$4:$J$1003,"&gt;0",'Fill-ups'!$A$4:$A$1003,"&gt;="&amp;$B$3,'Fill-ups'!$A$4:$A$1003,"&lt;="&amp;$D$3))</f>
        <v/>
      </c>
      <c r="C99" s="22">
        <f>IF($A99="","",SUMIFS('Fill-ups'!$J$4:$J$1003,'Fill-ups'!$C$4:$C$1003,$A99,'Fill-ups'!$A$4:$A$1003,"&gt;="&amp;$B$3,'Fill-ups'!$A$4:$A$1003,"&lt;="&amp;$D$3))</f>
        <v/>
      </c>
      <c r="D99" s="21">
        <f>IF(N(C99)&gt;0,B99/C99*100,"")</f>
        <v/>
      </c>
      <c r="E99" s="34">
        <f>IF($A99="","",SUMIFS('Fill-ups'!$F$4:$F$1003,'Fill-ups'!$C$4:$C$1003,$A99,'Fill-ups'!$A$4:$A$1003,"&gt;="&amp;$B$3,'Fill-ups'!$A$4:$A$1003,"&lt;="&amp;$D$3))</f>
        <v/>
      </c>
      <c r="F99" s="21">
        <f>IF(N(C99)&gt;0,E99/C99,"")</f>
        <v/>
      </c>
      <c r="G99" s="37">
        <f>IF($A99="","",COUNTIFS('Fill-ups'!$C$4:$C$1003,$A99,'Fill-ups'!$A$4:$A$1003,"&gt;="&amp;$B$3,'Fill-ups'!$A$4:$A$1003,"&lt;="&amp;$D$3))</f>
        <v/>
      </c>
      <c r="H99" s="17" t="n"/>
    </row>
    <row r="100">
      <c r="A100" s="17">
        <f>IF('Lists'!F44="","",'Lists'!F44)</f>
        <v/>
      </c>
      <c r="B100" s="33">
        <f>IF($A100="","",SUMIFS('Fill-ups'!$H$4:$H$1003,'Fill-ups'!$C$4:$C$1003,$A100,'Fill-ups'!$J$4:$J$1003,"&gt;0",'Fill-ups'!$A$4:$A$1003,"&gt;="&amp;$B$3,'Fill-ups'!$A$4:$A$1003,"&lt;="&amp;$D$3))</f>
        <v/>
      </c>
      <c r="C100" s="22">
        <f>IF($A100="","",SUMIFS('Fill-ups'!$J$4:$J$1003,'Fill-ups'!$C$4:$C$1003,$A100,'Fill-ups'!$A$4:$A$1003,"&gt;="&amp;$B$3,'Fill-ups'!$A$4:$A$1003,"&lt;="&amp;$D$3))</f>
        <v/>
      </c>
      <c r="D100" s="21">
        <f>IF(N(C100)&gt;0,B100/C100*100,"")</f>
        <v/>
      </c>
      <c r="E100" s="34">
        <f>IF($A100="","",SUMIFS('Fill-ups'!$F$4:$F$1003,'Fill-ups'!$C$4:$C$1003,$A100,'Fill-ups'!$A$4:$A$1003,"&gt;="&amp;$B$3,'Fill-ups'!$A$4:$A$1003,"&lt;="&amp;$D$3))</f>
        <v/>
      </c>
      <c r="F100" s="21">
        <f>IF(N(C100)&gt;0,E100/C100,"")</f>
        <v/>
      </c>
      <c r="G100" s="37">
        <f>IF($A100="","",COUNTIFS('Fill-ups'!$C$4:$C$1003,$A100,'Fill-ups'!$A$4:$A$1003,"&gt;="&amp;$B$3,'Fill-ups'!$A$4:$A$1003,"&lt;="&amp;$D$3))</f>
        <v/>
      </c>
      <c r="H100" s="17" t="n"/>
    </row>
    <row r="101">
      <c r="A101" s="17">
        <f>IF('Lists'!F45="","",'Lists'!F45)</f>
        <v/>
      </c>
      <c r="B101" s="33">
        <f>IF($A101="","",SUMIFS('Fill-ups'!$H$4:$H$1003,'Fill-ups'!$C$4:$C$1003,$A101,'Fill-ups'!$J$4:$J$1003,"&gt;0",'Fill-ups'!$A$4:$A$1003,"&gt;="&amp;$B$3,'Fill-ups'!$A$4:$A$1003,"&lt;="&amp;$D$3))</f>
        <v/>
      </c>
      <c r="C101" s="22">
        <f>IF($A101="","",SUMIFS('Fill-ups'!$J$4:$J$1003,'Fill-ups'!$C$4:$C$1003,$A101,'Fill-ups'!$A$4:$A$1003,"&gt;="&amp;$B$3,'Fill-ups'!$A$4:$A$1003,"&lt;="&amp;$D$3))</f>
        <v/>
      </c>
      <c r="D101" s="21">
        <f>IF(N(C101)&gt;0,B101/C101*100,"")</f>
        <v/>
      </c>
      <c r="E101" s="34">
        <f>IF($A101="","",SUMIFS('Fill-ups'!$F$4:$F$1003,'Fill-ups'!$C$4:$C$1003,$A101,'Fill-ups'!$A$4:$A$1003,"&gt;="&amp;$B$3,'Fill-ups'!$A$4:$A$1003,"&lt;="&amp;$D$3))</f>
        <v/>
      </c>
      <c r="F101" s="21">
        <f>IF(N(C101)&gt;0,E101/C101,"")</f>
        <v/>
      </c>
      <c r="G101" s="37">
        <f>IF($A101="","",COUNTIFS('Fill-ups'!$C$4:$C$1003,$A101,'Fill-ups'!$A$4:$A$1003,"&gt;="&amp;$B$3,'Fill-ups'!$A$4:$A$1003,"&lt;="&amp;$D$3))</f>
        <v/>
      </c>
      <c r="H101" s="17" t="n"/>
    </row>
    <row r="102">
      <c r="A102" s="17">
        <f>IF('Lists'!F46="","",'Lists'!F46)</f>
        <v/>
      </c>
      <c r="B102" s="33">
        <f>IF($A102="","",SUMIFS('Fill-ups'!$H$4:$H$1003,'Fill-ups'!$C$4:$C$1003,$A102,'Fill-ups'!$J$4:$J$1003,"&gt;0",'Fill-ups'!$A$4:$A$1003,"&gt;="&amp;$B$3,'Fill-ups'!$A$4:$A$1003,"&lt;="&amp;$D$3))</f>
        <v/>
      </c>
      <c r="C102" s="22">
        <f>IF($A102="","",SUMIFS('Fill-ups'!$J$4:$J$1003,'Fill-ups'!$C$4:$C$1003,$A102,'Fill-ups'!$A$4:$A$1003,"&gt;="&amp;$B$3,'Fill-ups'!$A$4:$A$1003,"&lt;="&amp;$D$3))</f>
        <v/>
      </c>
      <c r="D102" s="21">
        <f>IF(N(C102)&gt;0,B102/C102*100,"")</f>
        <v/>
      </c>
      <c r="E102" s="34">
        <f>IF($A102="","",SUMIFS('Fill-ups'!$F$4:$F$1003,'Fill-ups'!$C$4:$C$1003,$A102,'Fill-ups'!$A$4:$A$1003,"&gt;="&amp;$B$3,'Fill-ups'!$A$4:$A$1003,"&lt;="&amp;$D$3))</f>
        <v/>
      </c>
      <c r="F102" s="21">
        <f>IF(N(C102)&gt;0,E102/C102,"")</f>
        <v/>
      </c>
      <c r="G102" s="37">
        <f>IF($A102="","",COUNTIFS('Fill-ups'!$C$4:$C$1003,$A102,'Fill-ups'!$A$4:$A$1003,"&gt;="&amp;$B$3,'Fill-ups'!$A$4:$A$1003,"&lt;="&amp;$D$3))</f>
        <v/>
      </c>
      <c r="H102" s="17" t="n"/>
    </row>
    <row r="103">
      <c r="A103" s="17">
        <f>IF('Lists'!F47="","",'Lists'!F47)</f>
        <v/>
      </c>
      <c r="B103" s="33">
        <f>IF($A103="","",SUMIFS('Fill-ups'!$H$4:$H$1003,'Fill-ups'!$C$4:$C$1003,$A103,'Fill-ups'!$J$4:$J$1003,"&gt;0",'Fill-ups'!$A$4:$A$1003,"&gt;="&amp;$B$3,'Fill-ups'!$A$4:$A$1003,"&lt;="&amp;$D$3))</f>
        <v/>
      </c>
      <c r="C103" s="22">
        <f>IF($A103="","",SUMIFS('Fill-ups'!$J$4:$J$1003,'Fill-ups'!$C$4:$C$1003,$A103,'Fill-ups'!$A$4:$A$1003,"&gt;="&amp;$B$3,'Fill-ups'!$A$4:$A$1003,"&lt;="&amp;$D$3))</f>
        <v/>
      </c>
      <c r="D103" s="21">
        <f>IF(N(C103)&gt;0,B103/C103*100,"")</f>
        <v/>
      </c>
      <c r="E103" s="34">
        <f>IF($A103="","",SUMIFS('Fill-ups'!$F$4:$F$1003,'Fill-ups'!$C$4:$C$1003,$A103,'Fill-ups'!$A$4:$A$1003,"&gt;="&amp;$B$3,'Fill-ups'!$A$4:$A$1003,"&lt;="&amp;$D$3))</f>
        <v/>
      </c>
      <c r="F103" s="21">
        <f>IF(N(C103)&gt;0,E103/C103,"")</f>
        <v/>
      </c>
      <c r="G103" s="37">
        <f>IF($A103="","",COUNTIFS('Fill-ups'!$C$4:$C$1003,$A103,'Fill-ups'!$A$4:$A$1003,"&gt;="&amp;$B$3,'Fill-ups'!$A$4:$A$1003,"&lt;="&amp;$D$3))</f>
        <v/>
      </c>
      <c r="H103" s="17" t="n"/>
    </row>
    <row r="104">
      <c r="A104" s="17">
        <f>IF('Lists'!F48="","",'Lists'!F48)</f>
        <v/>
      </c>
      <c r="B104" s="33">
        <f>IF($A104="","",SUMIFS('Fill-ups'!$H$4:$H$1003,'Fill-ups'!$C$4:$C$1003,$A104,'Fill-ups'!$J$4:$J$1003,"&gt;0",'Fill-ups'!$A$4:$A$1003,"&gt;="&amp;$B$3,'Fill-ups'!$A$4:$A$1003,"&lt;="&amp;$D$3))</f>
        <v/>
      </c>
      <c r="C104" s="22">
        <f>IF($A104="","",SUMIFS('Fill-ups'!$J$4:$J$1003,'Fill-ups'!$C$4:$C$1003,$A104,'Fill-ups'!$A$4:$A$1003,"&gt;="&amp;$B$3,'Fill-ups'!$A$4:$A$1003,"&lt;="&amp;$D$3))</f>
        <v/>
      </c>
      <c r="D104" s="21">
        <f>IF(N(C104)&gt;0,B104/C104*100,"")</f>
        <v/>
      </c>
      <c r="E104" s="34">
        <f>IF($A104="","",SUMIFS('Fill-ups'!$F$4:$F$1003,'Fill-ups'!$C$4:$C$1003,$A104,'Fill-ups'!$A$4:$A$1003,"&gt;="&amp;$B$3,'Fill-ups'!$A$4:$A$1003,"&lt;="&amp;$D$3))</f>
        <v/>
      </c>
      <c r="F104" s="21">
        <f>IF(N(C104)&gt;0,E104/C104,"")</f>
        <v/>
      </c>
      <c r="G104" s="37">
        <f>IF($A104="","",COUNTIFS('Fill-ups'!$C$4:$C$1003,$A104,'Fill-ups'!$A$4:$A$1003,"&gt;="&amp;$B$3,'Fill-ups'!$A$4:$A$1003,"&lt;="&amp;$D$3))</f>
        <v/>
      </c>
      <c r="H104" s="17" t="n"/>
    </row>
    <row r="105">
      <c r="A105" s="17">
        <f>IF('Lists'!F49="","",'Lists'!F49)</f>
        <v/>
      </c>
      <c r="B105" s="33">
        <f>IF($A105="","",SUMIFS('Fill-ups'!$H$4:$H$1003,'Fill-ups'!$C$4:$C$1003,$A105,'Fill-ups'!$J$4:$J$1003,"&gt;0",'Fill-ups'!$A$4:$A$1003,"&gt;="&amp;$B$3,'Fill-ups'!$A$4:$A$1003,"&lt;="&amp;$D$3))</f>
        <v/>
      </c>
      <c r="C105" s="22">
        <f>IF($A105="","",SUMIFS('Fill-ups'!$J$4:$J$1003,'Fill-ups'!$C$4:$C$1003,$A105,'Fill-ups'!$A$4:$A$1003,"&gt;="&amp;$B$3,'Fill-ups'!$A$4:$A$1003,"&lt;="&amp;$D$3))</f>
        <v/>
      </c>
      <c r="D105" s="21">
        <f>IF(N(C105)&gt;0,B105/C105*100,"")</f>
        <v/>
      </c>
      <c r="E105" s="34">
        <f>IF($A105="","",SUMIFS('Fill-ups'!$F$4:$F$1003,'Fill-ups'!$C$4:$C$1003,$A105,'Fill-ups'!$A$4:$A$1003,"&gt;="&amp;$B$3,'Fill-ups'!$A$4:$A$1003,"&lt;="&amp;$D$3))</f>
        <v/>
      </c>
      <c r="F105" s="21">
        <f>IF(N(C105)&gt;0,E105/C105,"")</f>
        <v/>
      </c>
      <c r="G105" s="37">
        <f>IF($A105="","",COUNTIFS('Fill-ups'!$C$4:$C$1003,$A105,'Fill-ups'!$A$4:$A$1003,"&gt;="&amp;$B$3,'Fill-ups'!$A$4:$A$1003,"&lt;="&amp;$D$3))</f>
        <v/>
      </c>
      <c r="H105" s="17" t="n"/>
    </row>
    <row r="106">
      <c r="A106" s="17">
        <f>IF('Lists'!F50="","",'Lists'!F50)</f>
        <v/>
      </c>
      <c r="B106" s="33">
        <f>IF($A106="","",SUMIFS('Fill-ups'!$H$4:$H$1003,'Fill-ups'!$C$4:$C$1003,$A106,'Fill-ups'!$J$4:$J$1003,"&gt;0",'Fill-ups'!$A$4:$A$1003,"&gt;="&amp;$B$3,'Fill-ups'!$A$4:$A$1003,"&lt;="&amp;$D$3))</f>
        <v/>
      </c>
      <c r="C106" s="22">
        <f>IF($A106="","",SUMIFS('Fill-ups'!$J$4:$J$1003,'Fill-ups'!$C$4:$C$1003,$A106,'Fill-ups'!$A$4:$A$1003,"&gt;="&amp;$B$3,'Fill-ups'!$A$4:$A$1003,"&lt;="&amp;$D$3))</f>
        <v/>
      </c>
      <c r="D106" s="21">
        <f>IF(N(C106)&gt;0,B106/C106*100,"")</f>
        <v/>
      </c>
      <c r="E106" s="34">
        <f>IF($A106="","",SUMIFS('Fill-ups'!$F$4:$F$1003,'Fill-ups'!$C$4:$C$1003,$A106,'Fill-ups'!$A$4:$A$1003,"&gt;="&amp;$B$3,'Fill-ups'!$A$4:$A$1003,"&lt;="&amp;$D$3))</f>
        <v/>
      </c>
      <c r="F106" s="21">
        <f>IF(N(C106)&gt;0,E106/C106,"")</f>
        <v/>
      </c>
      <c r="G106" s="37">
        <f>IF($A106="","",COUNTIFS('Fill-ups'!$C$4:$C$1003,$A106,'Fill-ups'!$A$4:$A$1003,"&gt;="&amp;$B$3,'Fill-ups'!$A$4:$A$1003,"&lt;="&amp;$D$3))</f>
        <v/>
      </c>
      <c r="H106" s="17" t="n"/>
    </row>
    <row r="107">
      <c r="A107" s="17">
        <f>IF('Lists'!F51="","",'Lists'!F51)</f>
        <v/>
      </c>
      <c r="B107" s="33">
        <f>IF($A107="","",SUMIFS('Fill-ups'!$H$4:$H$1003,'Fill-ups'!$C$4:$C$1003,$A107,'Fill-ups'!$J$4:$J$1003,"&gt;0",'Fill-ups'!$A$4:$A$1003,"&gt;="&amp;$B$3,'Fill-ups'!$A$4:$A$1003,"&lt;="&amp;$D$3))</f>
        <v/>
      </c>
      <c r="C107" s="22">
        <f>IF($A107="","",SUMIFS('Fill-ups'!$J$4:$J$1003,'Fill-ups'!$C$4:$C$1003,$A107,'Fill-ups'!$A$4:$A$1003,"&gt;="&amp;$B$3,'Fill-ups'!$A$4:$A$1003,"&lt;="&amp;$D$3))</f>
        <v/>
      </c>
      <c r="D107" s="21">
        <f>IF(N(C107)&gt;0,B107/C107*100,"")</f>
        <v/>
      </c>
      <c r="E107" s="34">
        <f>IF($A107="","",SUMIFS('Fill-ups'!$F$4:$F$1003,'Fill-ups'!$C$4:$C$1003,$A107,'Fill-ups'!$A$4:$A$1003,"&gt;="&amp;$B$3,'Fill-ups'!$A$4:$A$1003,"&lt;="&amp;$D$3))</f>
        <v/>
      </c>
      <c r="F107" s="21">
        <f>IF(N(C107)&gt;0,E107/C107,"")</f>
        <v/>
      </c>
      <c r="G107" s="37">
        <f>IF($A107="","",COUNTIFS('Fill-ups'!$C$4:$C$1003,$A107,'Fill-ups'!$A$4:$A$1003,"&gt;="&amp;$B$3,'Fill-ups'!$A$4:$A$1003,"&lt;="&amp;$D$3))</f>
        <v/>
      </c>
      <c r="H107" s="17" t="n"/>
    </row>
    <row r="108">
      <c r="A108" s="17">
        <f>IF('Lists'!F52="","",'Lists'!F52)</f>
        <v/>
      </c>
      <c r="B108" s="33">
        <f>IF($A108="","",SUMIFS('Fill-ups'!$H$4:$H$1003,'Fill-ups'!$C$4:$C$1003,$A108,'Fill-ups'!$J$4:$J$1003,"&gt;0",'Fill-ups'!$A$4:$A$1003,"&gt;="&amp;$B$3,'Fill-ups'!$A$4:$A$1003,"&lt;="&amp;$D$3))</f>
        <v/>
      </c>
      <c r="C108" s="22">
        <f>IF($A108="","",SUMIFS('Fill-ups'!$J$4:$J$1003,'Fill-ups'!$C$4:$C$1003,$A108,'Fill-ups'!$A$4:$A$1003,"&gt;="&amp;$B$3,'Fill-ups'!$A$4:$A$1003,"&lt;="&amp;$D$3))</f>
        <v/>
      </c>
      <c r="D108" s="21">
        <f>IF(N(C108)&gt;0,B108/C108*100,"")</f>
        <v/>
      </c>
      <c r="E108" s="34">
        <f>IF($A108="","",SUMIFS('Fill-ups'!$F$4:$F$1003,'Fill-ups'!$C$4:$C$1003,$A108,'Fill-ups'!$A$4:$A$1003,"&gt;="&amp;$B$3,'Fill-ups'!$A$4:$A$1003,"&lt;="&amp;$D$3))</f>
        <v/>
      </c>
      <c r="F108" s="21">
        <f>IF(N(C108)&gt;0,E108/C108,"")</f>
        <v/>
      </c>
      <c r="G108" s="37">
        <f>IF($A108="","",COUNTIFS('Fill-ups'!$C$4:$C$1003,$A108,'Fill-ups'!$A$4:$A$1003,"&gt;="&amp;$B$3,'Fill-ups'!$A$4:$A$1003,"&lt;="&amp;$D$3))</f>
        <v/>
      </c>
      <c r="H108" s="17" t="n"/>
    </row>
    <row r="109">
      <c r="A109" s="17">
        <f>IF('Lists'!F53="","",'Lists'!F53)</f>
        <v/>
      </c>
      <c r="B109" s="33">
        <f>IF($A109="","",SUMIFS('Fill-ups'!$H$4:$H$1003,'Fill-ups'!$C$4:$C$1003,$A109,'Fill-ups'!$J$4:$J$1003,"&gt;0",'Fill-ups'!$A$4:$A$1003,"&gt;="&amp;$B$3,'Fill-ups'!$A$4:$A$1003,"&lt;="&amp;$D$3))</f>
        <v/>
      </c>
      <c r="C109" s="22">
        <f>IF($A109="","",SUMIFS('Fill-ups'!$J$4:$J$1003,'Fill-ups'!$C$4:$C$1003,$A109,'Fill-ups'!$A$4:$A$1003,"&gt;="&amp;$B$3,'Fill-ups'!$A$4:$A$1003,"&lt;="&amp;$D$3))</f>
        <v/>
      </c>
      <c r="D109" s="21">
        <f>IF(N(C109)&gt;0,B109/C109*100,"")</f>
        <v/>
      </c>
      <c r="E109" s="34">
        <f>IF($A109="","",SUMIFS('Fill-ups'!$F$4:$F$1003,'Fill-ups'!$C$4:$C$1003,$A109,'Fill-ups'!$A$4:$A$1003,"&gt;="&amp;$B$3,'Fill-ups'!$A$4:$A$1003,"&lt;="&amp;$D$3))</f>
        <v/>
      </c>
      <c r="F109" s="21">
        <f>IF(N(C109)&gt;0,E109/C109,"")</f>
        <v/>
      </c>
      <c r="G109" s="37">
        <f>IF($A109="","",COUNTIFS('Fill-ups'!$C$4:$C$1003,$A109,'Fill-ups'!$A$4:$A$1003,"&gt;="&amp;$B$3,'Fill-ups'!$A$4:$A$1003,"&lt;="&amp;$D$3))</f>
        <v/>
      </c>
      <c r="H109" s="17" t="n"/>
    </row>
    <row r="111">
      <c r="A111" s="32" t="inlineStr">
        <is>
          <t>Table 3 · Driver × car (L/100 km)</t>
        </is>
      </c>
    </row>
    <row r="112" ht="32" customHeight="1">
      <c r="A112" s="5" t="inlineStr">
        <is>
          <t>Driver ↓ / Car →</t>
        </is>
      </c>
      <c r="B112" s="5">
        <f>IF('Lists'!A4="","",'Lists'!A4)</f>
        <v/>
      </c>
      <c r="C112" s="5">
        <f>IF('Lists'!A5="","",'Lists'!A5)</f>
        <v/>
      </c>
      <c r="D112" s="5">
        <f>IF('Lists'!A6="","",'Lists'!A6)</f>
        <v/>
      </c>
      <c r="E112" s="5">
        <f>IF('Lists'!A7="","",'Lists'!A7)</f>
        <v/>
      </c>
      <c r="F112" s="5">
        <f>IF('Lists'!A8="","",'Lists'!A8)</f>
        <v/>
      </c>
      <c r="G112" s="5">
        <f>IF('Lists'!A9="","",'Lists'!A9)</f>
        <v/>
      </c>
      <c r="H112" s="5">
        <f>IF('Lists'!A10="","",'Lists'!A10)</f>
        <v/>
      </c>
      <c r="I112" s="5">
        <f>IF('Lists'!A11="","",'Lists'!A11)</f>
        <v/>
      </c>
      <c r="J112" s="5">
        <f>IF('Lists'!A12="","",'Lists'!A12)</f>
        <v/>
      </c>
      <c r="K112" s="5">
        <f>IF('Lists'!A13="","",'Lists'!A13)</f>
        <v/>
      </c>
      <c r="L112" s="5">
        <f>IF('Lists'!A14="","",'Lists'!A14)</f>
        <v/>
      </c>
      <c r="M112" s="5">
        <f>IF('Lists'!A15="","",'Lists'!A15)</f>
        <v/>
      </c>
    </row>
    <row r="113">
      <c r="A113" s="17">
        <f>IF('Lists'!F4="","",'Lists'!F4)</f>
        <v/>
      </c>
      <c r="B113" s="21">
        <f>IF(OR($A113="",B$112=""),"",IF(COUNTIFS('Fill-ups'!$B$4:$B$1003,B$112,'Fill-ups'!$C$4:$C$1003,$A113,'Fill-ups'!$J$4:$J$1003,"&gt;0",'Fill-ups'!$A$4:$A$1003,"&gt;="&amp;$B$3,'Fill-ups'!$A$4:$A$1003,"&lt;="&amp;$D$3)&lt;1,"",SUMIFS('Fill-ups'!$H$4:$H$1003,'Fill-ups'!$B$4:$B$1003,B$112,'Fill-ups'!$C$4:$C$1003,$A113,'Fill-ups'!$J$4:$J$1003,"&gt;0",'Fill-ups'!$A$4:$A$1003,"&gt;="&amp;$B$3,'Fill-ups'!$A$4:$A$1003,"&lt;="&amp;$D$3)/SUMIFS('Fill-ups'!$J$4:$J$1003,'Fill-ups'!$B$4:$B$1003,B$112,'Fill-ups'!$C$4:$C$1003,$A113,'Fill-ups'!$A$4:$A$1003,"&gt;="&amp;$B$3,'Fill-ups'!$A$4:$A$1003,"&lt;="&amp;$D$3)*100))</f>
        <v/>
      </c>
      <c r="C113" s="21">
        <f>IF(OR($A113="",C$112=""),"",IF(COUNTIFS('Fill-ups'!$B$4:$B$1003,C$112,'Fill-ups'!$C$4:$C$1003,$A113,'Fill-ups'!$J$4:$J$1003,"&gt;0",'Fill-ups'!$A$4:$A$1003,"&gt;="&amp;$B$3,'Fill-ups'!$A$4:$A$1003,"&lt;="&amp;$D$3)&lt;1,"",SUMIFS('Fill-ups'!$H$4:$H$1003,'Fill-ups'!$B$4:$B$1003,C$112,'Fill-ups'!$C$4:$C$1003,$A113,'Fill-ups'!$J$4:$J$1003,"&gt;0",'Fill-ups'!$A$4:$A$1003,"&gt;="&amp;$B$3,'Fill-ups'!$A$4:$A$1003,"&lt;="&amp;$D$3)/SUMIFS('Fill-ups'!$J$4:$J$1003,'Fill-ups'!$B$4:$B$1003,C$112,'Fill-ups'!$C$4:$C$1003,$A113,'Fill-ups'!$A$4:$A$1003,"&gt;="&amp;$B$3,'Fill-ups'!$A$4:$A$1003,"&lt;="&amp;$D$3)*100))</f>
        <v/>
      </c>
      <c r="D113" s="21">
        <f>IF(OR($A113="",D$112=""),"",IF(COUNTIFS('Fill-ups'!$B$4:$B$1003,D$112,'Fill-ups'!$C$4:$C$1003,$A113,'Fill-ups'!$J$4:$J$1003,"&gt;0",'Fill-ups'!$A$4:$A$1003,"&gt;="&amp;$B$3,'Fill-ups'!$A$4:$A$1003,"&lt;="&amp;$D$3)&lt;1,"",SUMIFS('Fill-ups'!$H$4:$H$1003,'Fill-ups'!$B$4:$B$1003,D$112,'Fill-ups'!$C$4:$C$1003,$A113,'Fill-ups'!$J$4:$J$1003,"&gt;0",'Fill-ups'!$A$4:$A$1003,"&gt;="&amp;$B$3,'Fill-ups'!$A$4:$A$1003,"&lt;="&amp;$D$3)/SUMIFS('Fill-ups'!$J$4:$J$1003,'Fill-ups'!$B$4:$B$1003,D$112,'Fill-ups'!$C$4:$C$1003,$A113,'Fill-ups'!$A$4:$A$1003,"&gt;="&amp;$B$3,'Fill-ups'!$A$4:$A$1003,"&lt;="&amp;$D$3)*100))</f>
        <v/>
      </c>
      <c r="E113" s="21">
        <f>IF(OR($A113="",E$112=""),"",IF(COUNTIFS('Fill-ups'!$B$4:$B$1003,E$112,'Fill-ups'!$C$4:$C$1003,$A113,'Fill-ups'!$J$4:$J$1003,"&gt;0",'Fill-ups'!$A$4:$A$1003,"&gt;="&amp;$B$3,'Fill-ups'!$A$4:$A$1003,"&lt;="&amp;$D$3)&lt;1,"",SUMIFS('Fill-ups'!$H$4:$H$1003,'Fill-ups'!$B$4:$B$1003,E$112,'Fill-ups'!$C$4:$C$1003,$A113,'Fill-ups'!$J$4:$J$1003,"&gt;0",'Fill-ups'!$A$4:$A$1003,"&gt;="&amp;$B$3,'Fill-ups'!$A$4:$A$1003,"&lt;="&amp;$D$3)/SUMIFS('Fill-ups'!$J$4:$J$1003,'Fill-ups'!$B$4:$B$1003,E$112,'Fill-ups'!$C$4:$C$1003,$A113,'Fill-ups'!$A$4:$A$1003,"&gt;="&amp;$B$3,'Fill-ups'!$A$4:$A$1003,"&lt;="&amp;$D$3)*100))</f>
        <v/>
      </c>
      <c r="F113" s="21">
        <f>IF(OR($A113="",F$112=""),"",IF(COUNTIFS('Fill-ups'!$B$4:$B$1003,F$112,'Fill-ups'!$C$4:$C$1003,$A113,'Fill-ups'!$J$4:$J$1003,"&gt;0",'Fill-ups'!$A$4:$A$1003,"&gt;="&amp;$B$3,'Fill-ups'!$A$4:$A$1003,"&lt;="&amp;$D$3)&lt;1,"",SUMIFS('Fill-ups'!$H$4:$H$1003,'Fill-ups'!$B$4:$B$1003,F$112,'Fill-ups'!$C$4:$C$1003,$A113,'Fill-ups'!$J$4:$J$1003,"&gt;0",'Fill-ups'!$A$4:$A$1003,"&gt;="&amp;$B$3,'Fill-ups'!$A$4:$A$1003,"&lt;="&amp;$D$3)/SUMIFS('Fill-ups'!$J$4:$J$1003,'Fill-ups'!$B$4:$B$1003,F$112,'Fill-ups'!$C$4:$C$1003,$A113,'Fill-ups'!$A$4:$A$1003,"&gt;="&amp;$B$3,'Fill-ups'!$A$4:$A$1003,"&lt;="&amp;$D$3)*100))</f>
        <v/>
      </c>
      <c r="G113" s="21">
        <f>IF(OR($A113="",G$112=""),"",IF(COUNTIFS('Fill-ups'!$B$4:$B$1003,G$112,'Fill-ups'!$C$4:$C$1003,$A113,'Fill-ups'!$J$4:$J$1003,"&gt;0",'Fill-ups'!$A$4:$A$1003,"&gt;="&amp;$B$3,'Fill-ups'!$A$4:$A$1003,"&lt;="&amp;$D$3)&lt;1,"",SUMIFS('Fill-ups'!$H$4:$H$1003,'Fill-ups'!$B$4:$B$1003,G$112,'Fill-ups'!$C$4:$C$1003,$A113,'Fill-ups'!$J$4:$J$1003,"&gt;0",'Fill-ups'!$A$4:$A$1003,"&gt;="&amp;$B$3,'Fill-ups'!$A$4:$A$1003,"&lt;="&amp;$D$3)/SUMIFS('Fill-ups'!$J$4:$J$1003,'Fill-ups'!$B$4:$B$1003,G$112,'Fill-ups'!$C$4:$C$1003,$A113,'Fill-ups'!$A$4:$A$1003,"&gt;="&amp;$B$3,'Fill-ups'!$A$4:$A$1003,"&lt;="&amp;$D$3)*100))</f>
        <v/>
      </c>
      <c r="H113" s="21">
        <f>IF(OR($A113="",H$112=""),"",IF(COUNTIFS('Fill-ups'!$B$4:$B$1003,H$112,'Fill-ups'!$C$4:$C$1003,$A113,'Fill-ups'!$J$4:$J$1003,"&gt;0",'Fill-ups'!$A$4:$A$1003,"&gt;="&amp;$B$3,'Fill-ups'!$A$4:$A$1003,"&lt;="&amp;$D$3)&lt;1,"",SUMIFS('Fill-ups'!$H$4:$H$1003,'Fill-ups'!$B$4:$B$1003,H$112,'Fill-ups'!$C$4:$C$1003,$A113,'Fill-ups'!$J$4:$J$1003,"&gt;0",'Fill-ups'!$A$4:$A$1003,"&gt;="&amp;$B$3,'Fill-ups'!$A$4:$A$1003,"&lt;="&amp;$D$3)/SUMIFS('Fill-ups'!$J$4:$J$1003,'Fill-ups'!$B$4:$B$1003,H$112,'Fill-ups'!$C$4:$C$1003,$A113,'Fill-ups'!$A$4:$A$1003,"&gt;="&amp;$B$3,'Fill-ups'!$A$4:$A$1003,"&lt;="&amp;$D$3)*100))</f>
        <v/>
      </c>
      <c r="I113" s="21">
        <f>IF(OR($A113="",I$112=""),"",IF(COUNTIFS('Fill-ups'!$B$4:$B$1003,I$112,'Fill-ups'!$C$4:$C$1003,$A113,'Fill-ups'!$J$4:$J$1003,"&gt;0",'Fill-ups'!$A$4:$A$1003,"&gt;="&amp;$B$3,'Fill-ups'!$A$4:$A$1003,"&lt;="&amp;$D$3)&lt;1,"",SUMIFS('Fill-ups'!$H$4:$H$1003,'Fill-ups'!$B$4:$B$1003,I$112,'Fill-ups'!$C$4:$C$1003,$A113,'Fill-ups'!$J$4:$J$1003,"&gt;0",'Fill-ups'!$A$4:$A$1003,"&gt;="&amp;$B$3,'Fill-ups'!$A$4:$A$1003,"&lt;="&amp;$D$3)/SUMIFS('Fill-ups'!$J$4:$J$1003,'Fill-ups'!$B$4:$B$1003,I$112,'Fill-ups'!$C$4:$C$1003,$A113,'Fill-ups'!$A$4:$A$1003,"&gt;="&amp;$B$3,'Fill-ups'!$A$4:$A$1003,"&lt;="&amp;$D$3)*100))</f>
        <v/>
      </c>
      <c r="J113" s="21">
        <f>IF(OR($A113="",J$112=""),"",IF(COUNTIFS('Fill-ups'!$B$4:$B$1003,J$112,'Fill-ups'!$C$4:$C$1003,$A113,'Fill-ups'!$J$4:$J$1003,"&gt;0",'Fill-ups'!$A$4:$A$1003,"&gt;="&amp;$B$3,'Fill-ups'!$A$4:$A$1003,"&lt;="&amp;$D$3)&lt;1,"",SUMIFS('Fill-ups'!$H$4:$H$1003,'Fill-ups'!$B$4:$B$1003,J$112,'Fill-ups'!$C$4:$C$1003,$A113,'Fill-ups'!$J$4:$J$1003,"&gt;0",'Fill-ups'!$A$4:$A$1003,"&gt;="&amp;$B$3,'Fill-ups'!$A$4:$A$1003,"&lt;="&amp;$D$3)/SUMIFS('Fill-ups'!$J$4:$J$1003,'Fill-ups'!$B$4:$B$1003,J$112,'Fill-ups'!$C$4:$C$1003,$A113,'Fill-ups'!$A$4:$A$1003,"&gt;="&amp;$B$3,'Fill-ups'!$A$4:$A$1003,"&lt;="&amp;$D$3)*100))</f>
        <v/>
      </c>
      <c r="K113" s="21">
        <f>IF(OR($A113="",K$112=""),"",IF(COUNTIFS('Fill-ups'!$B$4:$B$1003,K$112,'Fill-ups'!$C$4:$C$1003,$A113,'Fill-ups'!$J$4:$J$1003,"&gt;0",'Fill-ups'!$A$4:$A$1003,"&gt;="&amp;$B$3,'Fill-ups'!$A$4:$A$1003,"&lt;="&amp;$D$3)&lt;1,"",SUMIFS('Fill-ups'!$H$4:$H$1003,'Fill-ups'!$B$4:$B$1003,K$112,'Fill-ups'!$C$4:$C$1003,$A113,'Fill-ups'!$J$4:$J$1003,"&gt;0",'Fill-ups'!$A$4:$A$1003,"&gt;="&amp;$B$3,'Fill-ups'!$A$4:$A$1003,"&lt;="&amp;$D$3)/SUMIFS('Fill-ups'!$J$4:$J$1003,'Fill-ups'!$B$4:$B$1003,K$112,'Fill-ups'!$C$4:$C$1003,$A113,'Fill-ups'!$A$4:$A$1003,"&gt;="&amp;$B$3,'Fill-ups'!$A$4:$A$1003,"&lt;="&amp;$D$3)*100))</f>
        <v/>
      </c>
      <c r="L113" s="21">
        <f>IF(OR($A113="",L$112=""),"",IF(COUNTIFS('Fill-ups'!$B$4:$B$1003,L$112,'Fill-ups'!$C$4:$C$1003,$A113,'Fill-ups'!$J$4:$J$1003,"&gt;0",'Fill-ups'!$A$4:$A$1003,"&gt;="&amp;$B$3,'Fill-ups'!$A$4:$A$1003,"&lt;="&amp;$D$3)&lt;1,"",SUMIFS('Fill-ups'!$H$4:$H$1003,'Fill-ups'!$B$4:$B$1003,L$112,'Fill-ups'!$C$4:$C$1003,$A113,'Fill-ups'!$J$4:$J$1003,"&gt;0",'Fill-ups'!$A$4:$A$1003,"&gt;="&amp;$B$3,'Fill-ups'!$A$4:$A$1003,"&lt;="&amp;$D$3)/SUMIFS('Fill-ups'!$J$4:$J$1003,'Fill-ups'!$B$4:$B$1003,L$112,'Fill-ups'!$C$4:$C$1003,$A113,'Fill-ups'!$A$4:$A$1003,"&gt;="&amp;$B$3,'Fill-ups'!$A$4:$A$1003,"&lt;="&amp;$D$3)*100))</f>
        <v/>
      </c>
      <c r="M113" s="21">
        <f>IF(OR($A113="",M$112=""),"",IF(COUNTIFS('Fill-ups'!$B$4:$B$1003,M$112,'Fill-ups'!$C$4:$C$1003,$A113,'Fill-ups'!$J$4:$J$1003,"&gt;0",'Fill-ups'!$A$4:$A$1003,"&gt;="&amp;$B$3,'Fill-ups'!$A$4:$A$1003,"&lt;="&amp;$D$3)&lt;1,"",SUMIFS('Fill-ups'!$H$4:$H$1003,'Fill-ups'!$B$4:$B$1003,M$112,'Fill-ups'!$C$4:$C$1003,$A113,'Fill-ups'!$J$4:$J$1003,"&gt;0",'Fill-ups'!$A$4:$A$1003,"&gt;="&amp;$B$3,'Fill-ups'!$A$4:$A$1003,"&lt;="&amp;$D$3)/SUMIFS('Fill-ups'!$J$4:$J$1003,'Fill-ups'!$B$4:$B$1003,M$112,'Fill-ups'!$C$4:$C$1003,$A113,'Fill-ups'!$A$4:$A$1003,"&gt;="&amp;$B$3,'Fill-ups'!$A$4:$A$1003,"&lt;="&amp;$D$3)*100))</f>
        <v/>
      </c>
    </row>
    <row r="114">
      <c r="A114" s="17">
        <f>IF('Lists'!F5="","",'Lists'!F5)</f>
        <v/>
      </c>
      <c r="B114" s="21">
        <f>IF(OR($A114="",B$112=""),"",IF(COUNTIFS('Fill-ups'!$B$4:$B$1003,B$112,'Fill-ups'!$C$4:$C$1003,$A114,'Fill-ups'!$J$4:$J$1003,"&gt;0",'Fill-ups'!$A$4:$A$1003,"&gt;="&amp;$B$3,'Fill-ups'!$A$4:$A$1003,"&lt;="&amp;$D$3)&lt;1,"",SUMIFS('Fill-ups'!$H$4:$H$1003,'Fill-ups'!$B$4:$B$1003,B$112,'Fill-ups'!$C$4:$C$1003,$A114,'Fill-ups'!$J$4:$J$1003,"&gt;0",'Fill-ups'!$A$4:$A$1003,"&gt;="&amp;$B$3,'Fill-ups'!$A$4:$A$1003,"&lt;="&amp;$D$3)/SUMIFS('Fill-ups'!$J$4:$J$1003,'Fill-ups'!$B$4:$B$1003,B$112,'Fill-ups'!$C$4:$C$1003,$A114,'Fill-ups'!$A$4:$A$1003,"&gt;="&amp;$B$3,'Fill-ups'!$A$4:$A$1003,"&lt;="&amp;$D$3)*100))</f>
        <v/>
      </c>
      <c r="C114" s="21">
        <f>IF(OR($A114="",C$112=""),"",IF(COUNTIFS('Fill-ups'!$B$4:$B$1003,C$112,'Fill-ups'!$C$4:$C$1003,$A114,'Fill-ups'!$J$4:$J$1003,"&gt;0",'Fill-ups'!$A$4:$A$1003,"&gt;="&amp;$B$3,'Fill-ups'!$A$4:$A$1003,"&lt;="&amp;$D$3)&lt;1,"",SUMIFS('Fill-ups'!$H$4:$H$1003,'Fill-ups'!$B$4:$B$1003,C$112,'Fill-ups'!$C$4:$C$1003,$A114,'Fill-ups'!$J$4:$J$1003,"&gt;0",'Fill-ups'!$A$4:$A$1003,"&gt;="&amp;$B$3,'Fill-ups'!$A$4:$A$1003,"&lt;="&amp;$D$3)/SUMIFS('Fill-ups'!$J$4:$J$1003,'Fill-ups'!$B$4:$B$1003,C$112,'Fill-ups'!$C$4:$C$1003,$A114,'Fill-ups'!$A$4:$A$1003,"&gt;="&amp;$B$3,'Fill-ups'!$A$4:$A$1003,"&lt;="&amp;$D$3)*100))</f>
        <v/>
      </c>
      <c r="D114" s="21">
        <f>IF(OR($A114="",D$112=""),"",IF(COUNTIFS('Fill-ups'!$B$4:$B$1003,D$112,'Fill-ups'!$C$4:$C$1003,$A114,'Fill-ups'!$J$4:$J$1003,"&gt;0",'Fill-ups'!$A$4:$A$1003,"&gt;="&amp;$B$3,'Fill-ups'!$A$4:$A$1003,"&lt;="&amp;$D$3)&lt;1,"",SUMIFS('Fill-ups'!$H$4:$H$1003,'Fill-ups'!$B$4:$B$1003,D$112,'Fill-ups'!$C$4:$C$1003,$A114,'Fill-ups'!$J$4:$J$1003,"&gt;0",'Fill-ups'!$A$4:$A$1003,"&gt;="&amp;$B$3,'Fill-ups'!$A$4:$A$1003,"&lt;="&amp;$D$3)/SUMIFS('Fill-ups'!$J$4:$J$1003,'Fill-ups'!$B$4:$B$1003,D$112,'Fill-ups'!$C$4:$C$1003,$A114,'Fill-ups'!$A$4:$A$1003,"&gt;="&amp;$B$3,'Fill-ups'!$A$4:$A$1003,"&lt;="&amp;$D$3)*100))</f>
        <v/>
      </c>
      <c r="E114" s="21">
        <f>IF(OR($A114="",E$112=""),"",IF(COUNTIFS('Fill-ups'!$B$4:$B$1003,E$112,'Fill-ups'!$C$4:$C$1003,$A114,'Fill-ups'!$J$4:$J$1003,"&gt;0",'Fill-ups'!$A$4:$A$1003,"&gt;="&amp;$B$3,'Fill-ups'!$A$4:$A$1003,"&lt;="&amp;$D$3)&lt;1,"",SUMIFS('Fill-ups'!$H$4:$H$1003,'Fill-ups'!$B$4:$B$1003,E$112,'Fill-ups'!$C$4:$C$1003,$A114,'Fill-ups'!$J$4:$J$1003,"&gt;0",'Fill-ups'!$A$4:$A$1003,"&gt;="&amp;$B$3,'Fill-ups'!$A$4:$A$1003,"&lt;="&amp;$D$3)/SUMIFS('Fill-ups'!$J$4:$J$1003,'Fill-ups'!$B$4:$B$1003,E$112,'Fill-ups'!$C$4:$C$1003,$A114,'Fill-ups'!$A$4:$A$1003,"&gt;="&amp;$B$3,'Fill-ups'!$A$4:$A$1003,"&lt;="&amp;$D$3)*100))</f>
        <v/>
      </c>
      <c r="F114" s="21">
        <f>IF(OR($A114="",F$112=""),"",IF(COUNTIFS('Fill-ups'!$B$4:$B$1003,F$112,'Fill-ups'!$C$4:$C$1003,$A114,'Fill-ups'!$J$4:$J$1003,"&gt;0",'Fill-ups'!$A$4:$A$1003,"&gt;="&amp;$B$3,'Fill-ups'!$A$4:$A$1003,"&lt;="&amp;$D$3)&lt;1,"",SUMIFS('Fill-ups'!$H$4:$H$1003,'Fill-ups'!$B$4:$B$1003,F$112,'Fill-ups'!$C$4:$C$1003,$A114,'Fill-ups'!$J$4:$J$1003,"&gt;0",'Fill-ups'!$A$4:$A$1003,"&gt;="&amp;$B$3,'Fill-ups'!$A$4:$A$1003,"&lt;="&amp;$D$3)/SUMIFS('Fill-ups'!$J$4:$J$1003,'Fill-ups'!$B$4:$B$1003,F$112,'Fill-ups'!$C$4:$C$1003,$A114,'Fill-ups'!$A$4:$A$1003,"&gt;="&amp;$B$3,'Fill-ups'!$A$4:$A$1003,"&lt;="&amp;$D$3)*100))</f>
        <v/>
      </c>
      <c r="G114" s="21">
        <f>IF(OR($A114="",G$112=""),"",IF(COUNTIFS('Fill-ups'!$B$4:$B$1003,G$112,'Fill-ups'!$C$4:$C$1003,$A114,'Fill-ups'!$J$4:$J$1003,"&gt;0",'Fill-ups'!$A$4:$A$1003,"&gt;="&amp;$B$3,'Fill-ups'!$A$4:$A$1003,"&lt;="&amp;$D$3)&lt;1,"",SUMIFS('Fill-ups'!$H$4:$H$1003,'Fill-ups'!$B$4:$B$1003,G$112,'Fill-ups'!$C$4:$C$1003,$A114,'Fill-ups'!$J$4:$J$1003,"&gt;0",'Fill-ups'!$A$4:$A$1003,"&gt;="&amp;$B$3,'Fill-ups'!$A$4:$A$1003,"&lt;="&amp;$D$3)/SUMIFS('Fill-ups'!$J$4:$J$1003,'Fill-ups'!$B$4:$B$1003,G$112,'Fill-ups'!$C$4:$C$1003,$A114,'Fill-ups'!$A$4:$A$1003,"&gt;="&amp;$B$3,'Fill-ups'!$A$4:$A$1003,"&lt;="&amp;$D$3)*100))</f>
        <v/>
      </c>
      <c r="H114" s="21">
        <f>IF(OR($A114="",H$112=""),"",IF(COUNTIFS('Fill-ups'!$B$4:$B$1003,H$112,'Fill-ups'!$C$4:$C$1003,$A114,'Fill-ups'!$J$4:$J$1003,"&gt;0",'Fill-ups'!$A$4:$A$1003,"&gt;="&amp;$B$3,'Fill-ups'!$A$4:$A$1003,"&lt;="&amp;$D$3)&lt;1,"",SUMIFS('Fill-ups'!$H$4:$H$1003,'Fill-ups'!$B$4:$B$1003,H$112,'Fill-ups'!$C$4:$C$1003,$A114,'Fill-ups'!$J$4:$J$1003,"&gt;0",'Fill-ups'!$A$4:$A$1003,"&gt;="&amp;$B$3,'Fill-ups'!$A$4:$A$1003,"&lt;="&amp;$D$3)/SUMIFS('Fill-ups'!$J$4:$J$1003,'Fill-ups'!$B$4:$B$1003,H$112,'Fill-ups'!$C$4:$C$1003,$A114,'Fill-ups'!$A$4:$A$1003,"&gt;="&amp;$B$3,'Fill-ups'!$A$4:$A$1003,"&lt;="&amp;$D$3)*100))</f>
        <v/>
      </c>
      <c r="I114" s="21">
        <f>IF(OR($A114="",I$112=""),"",IF(COUNTIFS('Fill-ups'!$B$4:$B$1003,I$112,'Fill-ups'!$C$4:$C$1003,$A114,'Fill-ups'!$J$4:$J$1003,"&gt;0",'Fill-ups'!$A$4:$A$1003,"&gt;="&amp;$B$3,'Fill-ups'!$A$4:$A$1003,"&lt;="&amp;$D$3)&lt;1,"",SUMIFS('Fill-ups'!$H$4:$H$1003,'Fill-ups'!$B$4:$B$1003,I$112,'Fill-ups'!$C$4:$C$1003,$A114,'Fill-ups'!$J$4:$J$1003,"&gt;0",'Fill-ups'!$A$4:$A$1003,"&gt;="&amp;$B$3,'Fill-ups'!$A$4:$A$1003,"&lt;="&amp;$D$3)/SUMIFS('Fill-ups'!$J$4:$J$1003,'Fill-ups'!$B$4:$B$1003,I$112,'Fill-ups'!$C$4:$C$1003,$A114,'Fill-ups'!$A$4:$A$1003,"&gt;="&amp;$B$3,'Fill-ups'!$A$4:$A$1003,"&lt;="&amp;$D$3)*100))</f>
        <v/>
      </c>
      <c r="J114" s="21">
        <f>IF(OR($A114="",J$112=""),"",IF(COUNTIFS('Fill-ups'!$B$4:$B$1003,J$112,'Fill-ups'!$C$4:$C$1003,$A114,'Fill-ups'!$J$4:$J$1003,"&gt;0",'Fill-ups'!$A$4:$A$1003,"&gt;="&amp;$B$3,'Fill-ups'!$A$4:$A$1003,"&lt;="&amp;$D$3)&lt;1,"",SUMIFS('Fill-ups'!$H$4:$H$1003,'Fill-ups'!$B$4:$B$1003,J$112,'Fill-ups'!$C$4:$C$1003,$A114,'Fill-ups'!$J$4:$J$1003,"&gt;0",'Fill-ups'!$A$4:$A$1003,"&gt;="&amp;$B$3,'Fill-ups'!$A$4:$A$1003,"&lt;="&amp;$D$3)/SUMIFS('Fill-ups'!$J$4:$J$1003,'Fill-ups'!$B$4:$B$1003,J$112,'Fill-ups'!$C$4:$C$1003,$A114,'Fill-ups'!$A$4:$A$1003,"&gt;="&amp;$B$3,'Fill-ups'!$A$4:$A$1003,"&lt;="&amp;$D$3)*100))</f>
        <v/>
      </c>
      <c r="K114" s="21">
        <f>IF(OR($A114="",K$112=""),"",IF(COUNTIFS('Fill-ups'!$B$4:$B$1003,K$112,'Fill-ups'!$C$4:$C$1003,$A114,'Fill-ups'!$J$4:$J$1003,"&gt;0",'Fill-ups'!$A$4:$A$1003,"&gt;="&amp;$B$3,'Fill-ups'!$A$4:$A$1003,"&lt;="&amp;$D$3)&lt;1,"",SUMIFS('Fill-ups'!$H$4:$H$1003,'Fill-ups'!$B$4:$B$1003,K$112,'Fill-ups'!$C$4:$C$1003,$A114,'Fill-ups'!$J$4:$J$1003,"&gt;0",'Fill-ups'!$A$4:$A$1003,"&gt;="&amp;$B$3,'Fill-ups'!$A$4:$A$1003,"&lt;="&amp;$D$3)/SUMIFS('Fill-ups'!$J$4:$J$1003,'Fill-ups'!$B$4:$B$1003,K$112,'Fill-ups'!$C$4:$C$1003,$A114,'Fill-ups'!$A$4:$A$1003,"&gt;="&amp;$B$3,'Fill-ups'!$A$4:$A$1003,"&lt;="&amp;$D$3)*100))</f>
        <v/>
      </c>
      <c r="L114" s="21">
        <f>IF(OR($A114="",L$112=""),"",IF(COUNTIFS('Fill-ups'!$B$4:$B$1003,L$112,'Fill-ups'!$C$4:$C$1003,$A114,'Fill-ups'!$J$4:$J$1003,"&gt;0",'Fill-ups'!$A$4:$A$1003,"&gt;="&amp;$B$3,'Fill-ups'!$A$4:$A$1003,"&lt;="&amp;$D$3)&lt;1,"",SUMIFS('Fill-ups'!$H$4:$H$1003,'Fill-ups'!$B$4:$B$1003,L$112,'Fill-ups'!$C$4:$C$1003,$A114,'Fill-ups'!$J$4:$J$1003,"&gt;0",'Fill-ups'!$A$4:$A$1003,"&gt;="&amp;$B$3,'Fill-ups'!$A$4:$A$1003,"&lt;="&amp;$D$3)/SUMIFS('Fill-ups'!$J$4:$J$1003,'Fill-ups'!$B$4:$B$1003,L$112,'Fill-ups'!$C$4:$C$1003,$A114,'Fill-ups'!$A$4:$A$1003,"&gt;="&amp;$B$3,'Fill-ups'!$A$4:$A$1003,"&lt;="&amp;$D$3)*100))</f>
        <v/>
      </c>
      <c r="M114" s="21">
        <f>IF(OR($A114="",M$112=""),"",IF(COUNTIFS('Fill-ups'!$B$4:$B$1003,M$112,'Fill-ups'!$C$4:$C$1003,$A114,'Fill-ups'!$J$4:$J$1003,"&gt;0",'Fill-ups'!$A$4:$A$1003,"&gt;="&amp;$B$3,'Fill-ups'!$A$4:$A$1003,"&lt;="&amp;$D$3)&lt;1,"",SUMIFS('Fill-ups'!$H$4:$H$1003,'Fill-ups'!$B$4:$B$1003,M$112,'Fill-ups'!$C$4:$C$1003,$A114,'Fill-ups'!$J$4:$J$1003,"&gt;0",'Fill-ups'!$A$4:$A$1003,"&gt;="&amp;$B$3,'Fill-ups'!$A$4:$A$1003,"&lt;="&amp;$D$3)/SUMIFS('Fill-ups'!$J$4:$J$1003,'Fill-ups'!$B$4:$B$1003,M$112,'Fill-ups'!$C$4:$C$1003,$A114,'Fill-ups'!$A$4:$A$1003,"&gt;="&amp;$B$3,'Fill-ups'!$A$4:$A$1003,"&lt;="&amp;$D$3)*100))</f>
        <v/>
      </c>
    </row>
    <row r="115">
      <c r="A115" s="17">
        <f>IF('Lists'!F6="","",'Lists'!F6)</f>
        <v/>
      </c>
      <c r="B115" s="21">
        <f>IF(OR($A115="",B$112=""),"",IF(COUNTIFS('Fill-ups'!$B$4:$B$1003,B$112,'Fill-ups'!$C$4:$C$1003,$A115,'Fill-ups'!$J$4:$J$1003,"&gt;0",'Fill-ups'!$A$4:$A$1003,"&gt;="&amp;$B$3,'Fill-ups'!$A$4:$A$1003,"&lt;="&amp;$D$3)&lt;1,"",SUMIFS('Fill-ups'!$H$4:$H$1003,'Fill-ups'!$B$4:$B$1003,B$112,'Fill-ups'!$C$4:$C$1003,$A115,'Fill-ups'!$J$4:$J$1003,"&gt;0",'Fill-ups'!$A$4:$A$1003,"&gt;="&amp;$B$3,'Fill-ups'!$A$4:$A$1003,"&lt;="&amp;$D$3)/SUMIFS('Fill-ups'!$J$4:$J$1003,'Fill-ups'!$B$4:$B$1003,B$112,'Fill-ups'!$C$4:$C$1003,$A115,'Fill-ups'!$A$4:$A$1003,"&gt;="&amp;$B$3,'Fill-ups'!$A$4:$A$1003,"&lt;="&amp;$D$3)*100))</f>
        <v/>
      </c>
      <c r="C115" s="21">
        <f>IF(OR($A115="",C$112=""),"",IF(COUNTIFS('Fill-ups'!$B$4:$B$1003,C$112,'Fill-ups'!$C$4:$C$1003,$A115,'Fill-ups'!$J$4:$J$1003,"&gt;0",'Fill-ups'!$A$4:$A$1003,"&gt;="&amp;$B$3,'Fill-ups'!$A$4:$A$1003,"&lt;="&amp;$D$3)&lt;1,"",SUMIFS('Fill-ups'!$H$4:$H$1003,'Fill-ups'!$B$4:$B$1003,C$112,'Fill-ups'!$C$4:$C$1003,$A115,'Fill-ups'!$J$4:$J$1003,"&gt;0",'Fill-ups'!$A$4:$A$1003,"&gt;="&amp;$B$3,'Fill-ups'!$A$4:$A$1003,"&lt;="&amp;$D$3)/SUMIFS('Fill-ups'!$J$4:$J$1003,'Fill-ups'!$B$4:$B$1003,C$112,'Fill-ups'!$C$4:$C$1003,$A115,'Fill-ups'!$A$4:$A$1003,"&gt;="&amp;$B$3,'Fill-ups'!$A$4:$A$1003,"&lt;="&amp;$D$3)*100))</f>
        <v/>
      </c>
      <c r="D115" s="21">
        <f>IF(OR($A115="",D$112=""),"",IF(COUNTIFS('Fill-ups'!$B$4:$B$1003,D$112,'Fill-ups'!$C$4:$C$1003,$A115,'Fill-ups'!$J$4:$J$1003,"&gt;0",'Fill-ups'!$A$4:$A$1003,"&gt;="&amp;$B$3,'Fill-ups'!$A$4:$A$1003,"&lt;="&amp;$D$3)&lt;1,"",SUMIFS('Fill-ups'!$H$4:$H$1003,'Fill-ups'!$B$4:$B$1003,D$112,'Fill-ups'!$C$4:$C$1003,$A115,'Fill-ups'!$J$4:$J$1003,"&gt;0",'Fill-ups'!$A$4:$A$1003,"&gt;="&amp;$B$3,'Fill-ups'!$A$4:$A$1003,"&lt;="&amp;$D$3)/SUMIFS('Fill-ups'!$J$4:$J$1003,'Fill-ups'!$B$4:$B$1003,D$112,'Fill-ups'!$C$4:$C$1003,$A115,'Fill-ups'!$A$4:$A$1003,"&gt;="&amp;$B$3,'Fill-ups'!$A$4:$A$1003,"&lt;="&amp;$D$3)*100))</f>
        <v/>
      </c>
      <c r="E115" s="21">
        <f>IF(OR($A115="",E$112=""),"",IF(COUNTIFS('Fill-ups'!$B$4:$B$1003,E$112,'Fill-ups'!$C$4:$C$1003,$A115,'Fill-ups'!$J$4:$J$1003,"&gt;0",'Fill-ups'!$A$4:$A$1003,"&gt;="&amp;$B$3,'Fill-ups'!$A$4:$A$1003,"&lt;="&amp;$D$3)&lt;1,"",SUMIFS('Fill-ups'!$H$4:$H$1003,'Fill-ups'!$B$4:$B$1003,E$112,'Fill-ups'!$C$4:$C$1003,$A115,'Fill-ups'!$J$4:$J$1003,"&gt;0",'Fill-ups'!$A$4:$A$1003,"&gt;="&amp;$B$3,'Fill-ups'!$A$4:$A$1003,"&lt;="&amp;$D$3)/SUMIFS('Fill-ups'!$J$4:$J$1003,'Fill-ups'!$B$4:$B$1003,E$112,'Fill-ups'!$C$4:$C$1003,$A115,'Fill-ups'!$A$4:$A$1003,"&gt;="&amp;$B$3,'Fill-ups'!$A$4:$A$1003,"&lt;="&amp;$D$3)*100))</f>
        <v/>
      </c>
      <c r="F115" s="21">
        <f>IF(OR($A115="",F$112=""),"",IF(COUNTIFS('Fill-ups'!$B$4:$B$1003,F$112,'Fill-ups'!$C$4:$C$1003,$A115,'Fill-ups'!$J$4:$J$1003,"&gt;0",'Fill-ups'!$A$4:$A$1003,"&gt;="&amp;$B$3,'Fill-ups'!$A$4:$A$1003,"&lt;="&amp;$D$3)&lt;1,"",SUMIFS('Fill-ups'!$H$4:$H$1003,'Fill-ups'!$B$4:$B$1003,F$112,'Fill-ups'!$C$4:$C$1003,$A115,'Fill-ups'!$J$4:$J$1003,"&gt;0",'Fill-ups'!$A$4:$A$1003,"&gt;="&amp;$B$3,'Fill-ups'!$A$4:$A$1003,"&lt;="&amp;$D$3)/SUMIFS('Fill-ups'!$J$4:$J$1003,'Fill-ups'!$B$4:$B$1003,F$112,'Fill-ups'!$C$4:$C$1003,$A115,'Fill-ups'!$A$4:$A$1003,"&gt;="&amp;$B$3,'Fill-ups'!$A$4:$A$1003,"&lt;="&amp;$D$3)*100))</f>
        <v/>
      </c>
      <c r="G115" s="21">
        <f>IF(OR($A115="",G$112=""),"",IF(COUNTIFS('Fill-ups'!$B$4:$B$1003,G$112,'Fill-ups'!$C$4:$C$1003,$A115,'Fill-ups'!$J$4:$J$1003,"&gt;0",'Fill-ups'!$A$4:$A$1003,"&gt;="&amp;$B$3,'Fill-ups'!$A$4:$A$1003,"&lt;="&amp;$D$3)&lt;1,"",SUMIFS('Fill-ups'!$H$4:$H$1003,'Fill-ups'!$B$4:$B$1003,G$112,'Fill-ups'!$C$4:$C$1003,$A115,'Fill-ups'!$J$4:$J$1003,"&gt;0",'Fill-ups'!$A$4:$A$1003,"&gt;="&amp;$B$3,'Fill-ups'!$A$4:$A$1003,"&lt;="&amp;$D$3)/SUMIFS('Fill-ups'!$J$4:$J$1003,'Fill-ups'!$B$4:$B$1003,G$112,'Fill-ups'!$C$4:$C$1003,$A115,'Fill-ups'!$A$4:$A$1003,"&gt;="&amp;$B$3,'Fill-ups'!$A$4:$A$1003,"&lt;="&amp;$D$3)*100))</f>
        <v/>
      </c>
      <c r="H115" s="21">
        <f>IF(OR($A115="",H$112=""),"",IF(COUNTIFS('Fill-ups'!$B$4:$B$1003,H$112,'Fill-ups'!$C$4:$C$1003,$A115,'Fill-ups'!$J$4:$J$1003,"&gt;0",'Fill-ups'!$A$4:$A$1003,"&gt;="&amp;$B$3,'Fill-ups'!$A$4:$A$1003,"&lt;="&amp;$D$3)&lt;1,"",SUMIFS('Fill-ups'!$H$4:$H$1003,'Fill-ups'!$B$4:$B$1003,H$112,'Fill-ups'!$C$4:$C$1003,$A115,'Fill-ups'!$J$4:$J$1003,"&gt;0",'Fill-ups'!$A$4:$A$1003,"&gt;="&amp;$B$3,'Fill-ups'!$A$4:$A$1003,"&lt;="&amp;$D$3)/SUMIFS('Fill-ups'!$J$4:$J$1003,'Fill-ups'!$B$4:$B$1003,H$112,'Fill-ups'!$C$4:$C$1003,$A115,'Fill-ups'!$A$4:$A$1003,"&gt;="&amp;$B$3,'Fill-ups'!$A$4:$A$1003,"&lt;="&amp;$D$3)*100))</f>
        <v/>
      </c>
      <c r="I115" s="21">
        <f>IF(OR($A115="",I$112=""),"",IF(COUNTIFS('Fill-ups'!$B$4:$B$1003,I$112,'Fill-ups'!$C$4:$C$1003,$A115,'Fill-ups'!$J$4:$J$1003,"&gt;0",'Fill-ups'!$A$4:$A$1003,"&gt;="&amp;$B$3,'Fill-ups'!$A$4:$A$1003,"&lt;="&amp;$D$3)&lt;1,"",SUMIFS('Fill-ups'!$H$4:$H$1003,'Fill-ups'!$B$4:$B$1003,I$112,'Fill-ups'!$C$4:$C$1003,$A115,'Fill-ups'!$J$4:$J$1003,"&gt;0",'Fill-ups'!$A$4:$A$1003,"&gt;="&amp;$B$3,'Fill-ups'!$A$4:$A$1003,"&lt;="&amp;$D$3)/SUMIFS('Fill-ups'!$J$4:$J$1003,'Fill-ups'!$B$4:$B$1003,I$112,'Fill-ups'!$C$4:$C$1003,$A115,'Fill-ups'!$A$4:$A$1003,"&gt;="&amp;$B$3,'Fill-ups'!$A$4:$A$1003,"&lt;="&amp;$D$3)*100))</f>
        <v/>
      </c>
      <c r="J115" s="21">
        <f>IF(OR($A115="",J$112=""),"",IF(COUNTIFS('Fill-ups'!$B$4:$B$1003,J$112,'Fill-ups'!$C$4:$C$1003,$A115,'Fill-ups'!$J$4:$J$1003,"&gt;0",'Fill-ups'!$A$4:$A$1003,"&gt;="&amp;$B$3,'Fill-ups'!$A$4:$A$1003,"&lt;="&amp;$D$3)&lt;1,"",SUMIFS('Fill-ups'!$H$4:$H$1003,'Fill-ups'!$B$4:$B$1003,J$112,'Fill-ups'!$C$4:$C$1003,$A115,'Fill-ups'!$J$4:$J$1003,"&gt;0",'Fill-ups'!$A$4:$A$1003,"&gt;="&amp;$B$3,'Fill-ups'!$A$4:$A$1003,"&lt;="&amp;$D$3)/SUMIFS('Fill-ups'!$J$4:$J$1003,'Fill-ups'!$B$4:$B$1003,J$112,'Fill-ups'!$C$4:$C$1003,$A115,'Fill-ups'!$A$4:$A$1003,"&gt;="&amp;$B$3,'Fill-ups'!$A$4:$A$1003,"&lt;="&amp;$D$3)*100))</f>
        <v/>
      </c>
      <c r="K115" s="21">
        <f>IF(OR($A115="",K$112=""),"",IF(COUNTIFS('Fill-ups'!$B$4:$B$1003,K$112,'Fill-ups'!$C$4:$C$1003,$A115,'Fill-ups'!$J$4:$J$1003,"&gt;0",'Fill-ups'!$A$4:$A$1003,"&gt;="&amp;$B$3,'Fill-ups'!$A$4:$A$1003,"&lt;="&amp;$D$3)&lt;1,"",SUMIFS('Fill-ups'!$H$4:$H$1003,'Fill-ups'!$B$4:$B$1003,K$112,'Fill-ups'!$C$4:$C$1003,$A115,'Fill-ups'!$J$4:$J$1003,"&gt;0",'Fill-ups'!$A$4:$A$1003,"&gt;="&amp;$B$3,'Fill-ups'!$A$4:$A$1003,"&lt;="&amp;$D$3)/SUMIFS('Fill-ups'!$J$4:$J$1003,'Fill-ups'!$B$4:$B$1003,K$112,'Fill-ups'!$C$4:$C$1003,$A115,'Fill-ups'!$A$4:$A$1003,"&gt;="&amp;$B$3,'Fill-ups'!$A$4:$A$1003,"&lt;="&amp;$D$3)*100))</f>
        <v/>
      </c>
      <c r="L115" s="21">
        <f>IF(OR($A115="",L$112=""),"",IF(COUNTIFS('Fill-ups'!$B$4:$B$1003,L$112,'Fill-ups'!$C$4:$C$1003,$A115,'Fill-ups'!$J$4:$J$1003,"&gt;0",'Fill-ups'!$A$4:$A$1003,"&gt;="&amp;$B$3,'Fill-ups'!$A$4:$A$1003,"&lt;="&amp;$D$3)&lt;1,"",SUMIFS('Fill-ups'!$H$4:$H$1003,'Fill-ups'!$B$4:$B$1003,L$112,'Fill-ups'!$C$4:$C$1003,$A115,'Fill-ups'!$J$4:$J$1003,"&gt;0",'Fill-ups'!$A$4:$A$1003,"&gt;="&amp;$B$3,'Fill-ups'!$A$4:$A$1003,"&lt;="&amp;$D$3)/SUMIFS('Fill-ups'!$J$4:$J$1003,'Fill-ups'!$B$4:$B$1003,L$112,'Fill-ups'!$C$4:$C$1003,$A115,'Fill-ups'!$A$4:$A$1003,"&gt;="&amp;$B$3,'Fill-ups'!$A$4:$A$1003,"&lt;="&amp;$D$3)*100))</f>
        <v/>
      </c>
      <c r="M115" s="21">
        <f>IF(OR($A115="",M$112=""),"",IF(COUNTIFS('Fill-ups'!$B$4:$B$1003,M$112,'Fill-ups'!$C$4:$C$1003,$A115,'Fill-ups'!$J$4:$J$1003,"&gt;0",'Fill-ups'!$A$4:$A$1003,"&gt;="&amp;$B$3,'Fill-ups'!$A$4:$A$1003,"&lt;="&amp;$D$3)&lt;1,"",SUMIFS('Fill-ups'!$H$4:$H$1003,'Fill-ups'!$B$4:$B$1003,M$112,'Fill-ups'!$C$4:$C$1003,$A115,'Fill-ups'!$J$4:$J$1003,"&gt;0",'Fill-ups'!$A$4:$A$1003,"&gt;="&amp;$B$3,'Fill-ups'!$A$4:$A$1003,"&lt;="&amp;$D$3)/SUMIFS('Fill-ups'!$J$4:$J$1003,'Fill-ups'!$B$4:$B$1003,M$112,'Fill-ups'!$C$4:$C$1003,$A115,'Fill-ups'!$A$4:$A$1003,"&gt;="&amp;$B$3,'Fill-ups'!$A$4:$A$1003,"&lt;="&amp;$D$3)*100))</f>
        <v/>
      </c>
    </row>
    <row r="116">
      <c r="A116" s="17">
        <f>IF('Lists'!F7="","",'Lists'!F7)</f>
        <v/>
      </c>
      <c r="B116" s="21">
        <f>IF(OR($A116="",B$112=""),"",IF(COUNTIFS('Fill-ups'!$B$4:$B$1003,B$112,'Fill-ups'!$C$4:$C$1003,$A116,'Fill-ups'!$J$4:$J$1003,"&gt;0",'Fill-ups'!$A$4:$A$1003,"&gt;="&amp;$B$3,'Fill-ups'!$A$4:$A$1003,"&lt;="&amp;$D$3)&lt;1,"",SUMIFS('Fill-ups'!$H$4:$H$1003,'Fill-ups'!$B$4:$B$1003,B$112,'Fill-ups'!$C$4:$C$1003,$A116,'Fill-ups'!$J$4:$J$1003,"&gt;0",'Fill-ups'!$A$4:$A$1003,"&gt;="&amp;$B$3,'Fill-ups'!$A$4:$A$1003,"&lt;="&amp;$D$3)/SUMIFS('Fill-ups'!$J$4:$J$1003,'Fill-ups'!$B$4:$B$1003,B$112,'Fill-ups'!$C$4:$C$1003,$A116,'Fill-ups'!$A$4:$A$1003,"&gt;="&amp;$B$3,'Fill-ups'!$A$4:$A$1003,"&lt;="&amp;$D$3)*100))</f>
        <v/>
      </c>
      <c r="C116" s="21">
        <f>IF(OR($A116="",C$112=""),"",IF(COUNTIFS('Fill-ups'!$B$4:$B$1003,C$112,'Fill-ups'!$C$4:$C$1003,$A116,'Fill-ups'!$J$4:$J$1003,"&gt;0",'Fill-ups'!$A$4:$A$1003,"&gt;="&amp;$B$3,'Fill-ups'!$A$4:$A$1003,"&lt;="&amp;$D$3)&lt;1,"",SUMIFS('Fill-ups'!$H$4:$H$1003,'Fill-ups'!$B$4:$B$1003,C$112,'Fill-ups'!$C$4:$C$1003,$A116,'Fill-ups'!$J$4:$J$1003,"&gt;0",'Fill-ups'!$A$4:$A$1003,"&gt;="&amp;$B$3,'Fill-ups'!$A$4:$A$1003,"&lt;="&amp;$D$3)/SUMIFS('Fill-ups'!$J$4:$J$1003,'Fill-ups'!$B$4:$B$1003,C$112,'Fill-ups'!$C$4:$C$1003,$A116,'Fill-ups'!$A$4:$A$1003,"&gt;="&amp;$B$3,'Fill-ups'!$A$4:$A$1003,"&lt;="&amp;$D$3)*100))</f>
        <v/>
      </c>
      <c r="D116" s="21">
        <f>IF(OR($A116="",D$112=""),"",IF(COUNTIFS('Fill-ups'!$B$4:$B$1003,D$112,'Fill-ups'!$C$4:$C$1003,$A116,'Fill-ups'!$J$4:$J$1003,"&gt;0",'Fill-ups'!$A$4:$A$1003,"&gt;="&amp;$B$3,'Fill-ups'!$A$4:$A$1003,"&lt;="&amp;$D$3)&lt;1,"",SUMIFS('Fill-ups'!$H$4:$H$1003,'Fill-ups'!$B$4:$B$1003,D$112,'Fill-ups'!$C$4:$C$1003,$A116,'Fill-ups'!$J$4:$J$1003,"&gt;0",'Fill-ups'!$A$4:$A$1003,"&gt;="&amp;$B$3,'Fill-ups'!$A$4:$A$1003,"&lt;="&amp;$D$3)/SUMIFS('Fill-ups'!$J$4:$J$1003,'Fill-ups'!$B$4:$B$1003,D$112,'Fill-ups'!$C$4:$C$1003,$A116,'Fill-ups'!$A$4:$A$1003,"&gt;="&amp;$B$3,'Fill-ups'!$A$4:$A$1003,"&lt;="&amp;$D$3)*100))</f>
        <v/>
      </c>
      <c r="E116" s="21">
        <f>IF(OR($A116="",E$112=""),"",IF(COUNTIFS('Fill-ups'!$B$4:$B$1003,E$112,'Fill-ups'!$C$4:$C$1003,$A116,'Fill-ups'!$J$4:$J$1003,"&gt;0",'Fill-ups'!$A$4:$A$1003,"&gt;="&amp;$B$3,'Fill-ups'!$A$4:$A$1003,"&lt;="&amp;$D$3)&lt;1,"",SUMIFS('Fill-ups'!$H$4:$H$1003,'Fill-ups'!$B$4:$B$1003,E$112,'Fill-ups'!$C$4:$C$1003,$A116,'Fill-ups'!$J$4:$J$1003,"&gt;0",'Fill-ups'!$A$4:$A$1003,"&gt;="&amp;$B$3,'Fill-ups'!$A$4:$A$1003,"&lt;="&amp;$D$3)/SUMIFS('Fill-ups'!$J$4:$J$1003,'Fill-ups'!$B$4:$B$1003,E$112,'Fill-ups'!$C$4:$C$1003,$A116,'Fill-ups'!$A$4:$A$1003,"&gt;="&amp;$B$3,'Fill-ups'!$A$4:$A$1003,"&lt;="&amp;$D$3)*100))</f>
        <v/>
      </c>
      <c r="F116" s="21">
        <f>IF(OR($A116="",F$112=""),"",IF(COUNTIFS('Fill-ups'!$B$4:$B$1003,F$112,'Fill-ups'!$C$4:$C$1003,$A116,'Fill-ups'!$J$4:$J$1003,"&gt;0",'Fill-ups'!$A$4:$A$1003,"&gt;="&amp;$B$3,'Fill-ups'!$A$4:$A$1003,"&lt;="&amp;$D$3)&lt;1,"",SUMIFS('Fill-ups'!$H$4:$H$1003,'Fill-ups'!$B$4:$B$1003,F$112,'Fill-ups'!$C$4:$C$1003,$A116,'Fill-ups'!$J$4:$J$1003,"&gt;0",'Fill-ups'!$A$4:$A$1003,"&gt;="&amp;$B$3,'Fill-ups'!$A$4:$A$1003,"&lt;="&amp;$D$3)/SUMIFS('Fill-ups'!$J$4:$J$1003,'Fill-ups'!$B$4:$B$1003,F$112,'Fill-ups'!$C$4:$C$1003,$A116,'Fill-ups'!$A$4:$A$1003,"&gt;="&amp;$B$3,'Fill-ups'!$A$4:$A$1003,"&lt;="&amp;$D$3)*100))</f>
        <v/>
      </c>
      <c r="G116" s="21">
        <f>IF(OR($A116="",G$112=""),"",IF(COUNTIFS('Fill-ups'!$B$4:$B$1003,G$112,'Fill-ups'!$C$4:$C$1003,$A116,'Fill-ups'!$J$4:$J$1003,"&gt;0",'Fill-ups'!$A$4:$A$1003,"&gt;="&amp;$B$3,'Fill-ups'!$A$4:$A$1003,"&lt;="&amp;$D$3)&lt;1,"",SUMIFS('Fill-ups'!$H$4:$H$1003,'Fill-ups'!$B$4:$B$1003,G$112,'Fill-ups'!$C$4:$C$1003,$A116,'Fill-ups'!$J$4:$J$1003,"&gt;0",'Fill-ups'!$A$4:$A$1003,"&gt;="&amp;$B$3,'Fill-ups'!$A$4:$A$1003,"&lt;="&amp;$D$3)/SUMIFS('Fill-ups'!$J$4:$J$1003,'Fill-ups'!$B$4:$B$1003,G$112,'Fill-ups'!$C$4:$C$1003,$A116,'Fill-ups'!$A$4:$A$1003,"&gt;="&amp;$B$3,'Fill-ups'!$A$4:$A$1003,"&lt;="&amp;$D$3)*100))</f>
        <v/>
      </c>
      <c r="H116" s="21">
        <f>IF(OR($A116="",H$112=""),"",IF(COUNTIFS('Fill-ups'!$B$4:$B$1003,H$112,'Fill-ups'!$C$4:$C$1003,$A116,'Fill-ups'!$J$4:$J$1003,"&gt;0",'Fill-ups'!$A$4:$A$1003,"&gt;="&amp;$B$3,'Fill-ups'!$A$4:$A$1003,"&lt;="&amp;$D$3)&lt;1,"",SUMIFS('Fill-ups'!$H$4:$H$1003,'Fill-ups'!$B$4:$B$1003,H$112,'Fill-ups'!$C$4:$C$1003,$A116,'Fill-ups'!$J$4:$J$1003,"&gt;0",'Fill-ups'!$A$4:$A$1003,"&gt;="&amp;$B$3,'Fill-ups'!$A$4:$A$1003,"&lt;="&amp;$D$3)/SUMIFS('Fill-ups'!$J$4:$J$1003,'Fill-ups'!$B$4:$B$1003,H$112,'Fill-ups'!$C$4:$C$1003,$A116,'Fill-ups'!$A$4:$A$1003,"&gt;="&amp;$B$3,'Fill-ups'!$A$4:$A$1003,"&lt;="&amp;$D$3)*100))</f>
        <v/>
      </c>
      <c r="I116" s="21">
        <f>IF(OR($A116="",I$112=""),"",IF(COUNTIFS('Fill-ups'!$B$4:$B$1003,I$112,'Fill-ups'!$C$4:$C$1003,$A116,'Fill-ups'!$J$4:$J$1003,"&gt;0",'Fill-ups'!$A$4:$A$1003,"&gt;="&amp;$B$3,'Fill-ups'!$A$4:$A$1003,"&lt;="&amp;$D$3)&lt;1,"",SUMIFS('Fill-ups'!$H$4:$H$1003,'Fill-ups'!$B$4:$B$1003,I$112,'Fill-ups'!$C$4:$C$1003,$A116,'Fill-ups'!$J$4:$J$1003,"&gt;0",'Fill-ups'!$A$4:$A$1003,"&gt;="&amp;$B$3,'Fill-ups'!$A$4:$A$1003,"&lt;="&amp;$D$3)/SUMIFS('Fill-ups'!$J$4:$J$1003,'Fill-ups'!$B$4:$B$1003,I$112,'Fill-ups'!$C$4:$C$1003,$A116,'Fill-ups'!$A$4:$A$1003,"&gt;="&amp;$B$3,'Fill-ups'!$A$4:$A$1003,"&lt;="&amp;$D$3)*100))</f>
        <v/>
      </c>
      <c r="J116" s="21">
        <f>IF(OR($A116="",J$112=""),"",IF(COUNTIFS('Fill-ups'!$B$4:$B$1003,J$112,'Fill-ups'!$C$4:$C$1003,$A116,'Fill-ups'!$J$4:$J$1003,"&gt;0",'Fill-ups'!$A$4:$A$1003,"&gt;="&amp;$B$3,'Fill-ups'!$A$4:$A$1003,"&lt;="&amp;$D$3)&lt;1,"",SUMIFS('Fill-ups'!$H$4:$H$1003,'Fill-ups'!$B$4:$B$1003,J$112,'Fill-ups'!$C$4:$C$1003,$A116,'Fill-ups'!$J$4:$J$1003,"&gt;0",'Fill-ups'!$A$4:$A$1003,"&gt;="&amp;$B$3,'Fill-ups'!$A$4:$A$1003,"&lt;="&amp;$D$3)/SUMIFS('Fill-ups'!$J$4:$J$1003,'Fill-ups'!$B$4:$B$1003,J$112,'Fill-ups'!$C$4:$C$1003,$A116,'Fill-ups'!$A$4:$A$1003,"&gt;="&amp;$B$3,'Fill-ups'!$A$4:$A$1003,"&lt;="&amp;$D$3)*100))</f>
        <v/>
      </c>
      <c r="K116" s="21">
        <f>IF(OR($A116="",K$112=""),"",IF(COUNTIFS('Fill-ups'!$B$4:$B$1003,K$112,'Fill-ups'!$C$4:$C$1003,$A116,'Fill-ups'!$J$4:$J$1003,"&gt;0",'Fill-ups'!$A$4:$A$1003,"&gt;="&amp;$B$3,'Fill-ups'!$A$4:$A$1003,"&lt;="&amp;$D$3)&lt;1,"",SUMIFS('Fill-ups'!$H$4:$H$1003,'Fill-ups'!$B$4:$B$1003,K$112,'Fill-ups'!$C$4:$C$1003,$A116,'Fill-ups'!$J$4:$J$1003,"&gt;0",'Fill-ups'!$A$4:$A$1003,"&gt;="&amp;$B$3,'Fill-ups'!$A$4:$A$1003,"&lt;="&amp;$D$3)/SUMIFS('Fill-ups'!$J$4:$J$1003,'Fill-ups'!$B$4:$B$1003,K$112,'Fill-ups'!$C$4:$C$1003,$A116,'Fill-ups'!$A$4:$A$1003,"&gt;="&amp;$B$3,'Fill-ups'!$A$4:$A$1003,"&lt;="&amp;$D$3)*100))</f>
        <v/>
      </c>
      <c r="L116" s="21">
        <f>IF(OR($A116="",L$112=""),"",IF(COUNTIFS('Fill-ups'!$B$4:$B$1003,L$112,'Fill-ups'!$C$4:$C$1003,$A116,'Fill-ups'!$J$4:$J$1003,"&gt;0",'Fill-ups'!$A$4:$A$1003,"&gt;="&amp;$B$3,'Fill-ups'!$A$4:$A$1003,"&lt;="&amp;$D$3)&lt;1,"",SUMIFS('Fill-ups'!$H$4:$H$1003,'Fill-ups'!$B$4:$B$1003,L$112,'Fill-ups'!$C$4:$C$1003,$A116,'Fill-ups'!$J$4:$J$1003,"&gt;0",'Fill-ups'!$A$4:$A$1003,"&gt;="&amp;$B$3,'Fill-ups'!$A$4:$A$1003,"&lt;="&amp;$D$3)/SUMIFS('Fill-ups'!$J$4:$J$1003,'Fill-ups'!$B$4:$B$1003,L$112,'Fill-ups'!$C$4:$C$1003,$A116,'Fill-ups'!$A$4:$A$1003,"&gt;="&amp;$B$3,'Fill-ups'!$A$4:$A$1003,"&lt;="&amp;$D$3)*100))</f>
        <v/>
      </c>
      <c r="M116" s="21">
        <f>IF(OR($A116="",M$112=""),"",IF(COUNTIFS('Fill-ups'!$B$4:$B$1003,M$112,'Fill-ups'!$C$4:$C$1003,$A116,'Fill-ups'!$J$4:$J$1003,"&gt;0",'Fill-ups'!$A$4:$A$1003,"&gt;="&amp;$B$3,'Fill-ups'!$A$4:$A$1003,"&lt;="&amp;$D$3)&lt;1,"",SUMIFS('Fill-ups'!$H$4:$H$1003,'Fill-ups'!$B$4:$B$1003,M$112,'Fill-ups'!$C$4:$C$1003,$A116,'Fill-ups'!$J$4:$J$1003,"&gt;0",'Fill-ups'!$A$4:$A$1003,"&gt;="&amp;$B$3,'Fill-ups'!$A$4:$A$1003,"&lt;="&amp;$D$3)/SUMIFS('Fill-ups'!$J$4:$J$1003,'Fill-ups'!$B$4:$B$1003,M$112,'Fill-ups'!$C$4:$C$1003,$A116,'Fill-ups'!$A$4:$A$1003,"&gt;="&amp;$B$3,'Fill-ups'!$A$4:$A$1003,"&lt;="&amp;$D$3)*100))</f>
        <v/>
      </c>
    </row>
    <row r="117">
      <c r="A117" s="17">
        <f>IF('Lists'!F8="","",'Lists'!F8)</f>
        <v/>
      </c>
      <c r="B117" s="21">
        <f>IF(OR($A117="",B$112=""),"",IF(COUNTIFS('Fill-ups'!$B$4:$B$1003,B$112,'Fill-ups'!$C$4:$C$1003,$A117,'Fill-ups'!$J$4:$J$1003,"&gt;0",'Fill-ups'!$A$4:$A$1003,"&gt;="&amp;$B$3,'Fill-ups'!$A$4:$A$1003,"&lt;="&amp;$D$3)&lt;1,"",SUMIFS('Fill-ups'!$H$4:$H$1003,'Fill-ups'!$B$4:$B$1003,B$112,'Fill-ups'!$C$4:$C$1003,$A117,'Fill-ups'!$J$4:$J$1003,"&gt;0",'Fill-ups'!$A$4:$A$1003,"&gt;="&amp;$B$3,'Fill-ups'!$A$4:$A$1003,"&lt;="&amp;$D$3)/SUMIFS('Fill-ups'!$J$4:$J$1003,'Fill-ups'!$B$4:$B$1003,B$112,'Fill-ups'!$C$4:$C$1003,$A117,'Fill-ups'!$A$4:$A$1003,"&gt;="&amp;$B$3,'Fill-ups'!$A$4:$A$1003,"&lt;="&amp;$D$3)*100))</f>
        <v/>
      </c>
      <c r="C117" s="21">
        <f>IF(OR($A117="",C$112=""),"",IF(COUNTIFS('Fill-ups'!$B$4:$B$1003,C$112,'Fill-ups'!$C$4:$C$1003,$A117,'Fill-ups'!$J$4:$J$1003,"&gt;0",'Fill-ups'!$A$4:$A$1003,"&gt;="&amp;$B$3,'Fill-ups'!$A$4:$A$1003,"&lt;="&amp;$D$3)&lt;1,"",SUMIFS('Fill-ups'!$H$4:$H$1003,'Fill-ups'!$B$4:$B$1003,C$112,'Fill-ups'!$C$4:$C$1003,$A117,'Fill-ups'!$J$4:$J$1003,"&gt;0",'Fill-ups'!$A$4:$A$1003,"&gt;="&amp;$B$3,'Fill-ups'!$A$4:$A$1003,"&lt;="&amp;$D$3)/SUMIFS('Fill-ups'!$J$4:$J$1003,'Fill-ups'!$B$4:$B$1003,C$112,'Fill-ups'!$C$4:$C$1003,$A117,'Fill-ups'!$A$4:$A$1003,"&gt;="&amp;$B$3,'Fill-ups'!$A$4:$A$1003,"&lt;="&amp;$D$3)*100))</f>
        <v/>
      </c>
      <c r="D117" s="21">
        <f>IF(OR($A117="",D$112=""),"",IF(COUNTIFS('Fill-ups'!$B$4:$B$1003,D$112,'Fill-ups'!$C$4:$C$1003,$A117,'Fill-ups'!$J$4:$J$1003,"&gt;0",'Fill-ups'!$A$4:$A$1003,"&gt;="&amp;$B$3,'Fill-ups'!$A$4:$A$1003,"&lt;="&amp;$D$3)&lt;1,"",SUMIFS('Fill-ups'!$H$4:$H$1003,'Fill-ups'!$B$4:$B$1003,D$112,'Fill-ups'!$C$4:$C$1003,$A117,'Fill-ups'!$J$4:$J$1003,"&gt;0",'Fill-ups'!$A$4:$A$1003,"&gt;="&amp;$B$3,'Fill-ups'!$A$4:$A$1003,"&lt;="&amp;$D$3)/SUMIFS('Fill-ups'!$J$4:$J$1003,'Fill-ups'!$B$4:$B$1003,D$112,'Fill-ups'!$C$4:$C$1003,$A117,'Fill-ups'!$A$4:$A$1003,"&gt;="&amp;$B$3,'Fill-ups'!$A$4:$A$1003,"&lt;="&amp;$D$3)*100))</f>
        <v/>
      </c>
      <c r="E117" s="21">
        <f>IF(OR($A117="",E$112=""),"",IF(COUNTIFS('Fill-ups'!$B$4:$B$1003,E$112,'Fill-ups'!$C$4:$C$1003,$A117,'Fill-ups'!$J$4:$J$1003,"&gt;0",'Fill-ups'!$A$4:$A$1003,"&gt;="&amp;$B$3,'Fill-ups'!$A$4:$A$1003,"&lt;="&amp;$D$3)&lt;1,"",SUMIFS('Fill-ups'!$H$4:$H$1003,'Fill-ups'!$B$4:$B$1003,E$112,'Fill-ups'!$C$4:$C$1003,$A117,'Fill-ups'!$J$4:$J$1003,"&gt;0",'Fill-ups'!$A$4:$A$1003,"&gt;="&amp;$B$3,'Fill-ups'!$A$4:$A$1003,"&lt;="&amp;$D$3)/SUMIFS('Fill-ups'!$J$4:$J$1003,'Fill-ups'!$B$4:$B$1003,E$112,'Fill-ups'!$C$4:$C$1003,$A117,'Fill-ups'!$A$4:$A$1003,"&gt;="&amp;$B$3,'Fill-ups'!$A$4:$A$1003,"&lt;="&amp;$D$3)*100))</f>
        <v/>
      </c>
      <c r="F117" s="21">
        <f>IF(OR($A117="",F$112=""),"",IF(COUNTIFS('Fill-ups'!$B$4:$B$1003,F$112,'Fill-ups'!$C$4:$C$1003,$A117,'Fill-ups'!$J$4:$J$1003,"&gt;0",'Fill-ups'!$A$4:$A$1003,"&gt;="&amp;$B$3,'Fill-ups'!$A$4:$A$1003,"&lt;="&amp;$D$3)&lt;1,"",SUMIFS('Fill-ups'!$H$4:$H$1003,'Fill-ups'!$B$4:$B$1003,F$112,'Fill-ups'!$C$4:$C$1003,$A117,'Fill-ups'!$J$4:$J$1003,"&gt;0",'Fill-ups'!$A$4:$A$1003,"&gt;="&amp;$B$3,'Fill-ups'!$A$4:$A$1003,"&lt;="&amp;$D$3)/SUMIFS('Fill-ups'!$J$4:$J$1003,'Fill-ups'!$B$4:$B$1003,F$112,'Fill-ups'!$C$4:$C$1003,$A117,'Fill-ups'!$A$4:$A$1003,"&gt;="&amp;$B$3,'Fill-ups'!$A$4:$A$1003,"&lt;="&amp;$D$3)*100))</f>
        <v/>
      </c>
      <c r="G117" s="21">
        <f>IF(OR($A117="",G$112=""),"",IF(COUNTIFS('Fill-ups'!$B$4:$B$1003,G$112,'Fill-ups'!$C$4:$C$1003,$A117,'Fill-ups'!$J$4:$J$1003,"&gt;0",'Fill-ups'!$A$4:$A$1003,"&gt;="&amp;$B$3,'Fill-ups'!$A$4:$A$1003,"&lt;="&amp;$D$3)&lt;1,"",SUMIFS('Fill-ups'!$H$4:$H$1003,'Fill-ups'!$B$4:$B$1003,G$112,'Fill-ups'!$C$4:$C$1003,$A117,'Fill-ups'!$J$4:$J$1003,"&gt;0",'Fill-ups'!$A$4:$A$1003,"&gt;="&amp;$B$3,'Fill-ups'!$A$4:$A$1003,"&lt;="&amp;$D$3)/SUMIFS('Fill-ups'!$J$4:$J$1003,'Fill-ups'!$B$4:$B$1003,G$112,'Fill-ups'!$C$4:$C$1003,$A117,'Fill-ups'!$A$4:$A$1003,"&gt;="&amp;$B$3,'Fill-ups'!$A$4:$A$1003,"&lt;="&amp;$D$3)*100))</f>
        <v/>
      </c>
      <c r="H117" s="21">
        <f>IF(OR($A117="",H$112=""),"",IF(COUNTIFS('Fill-ups'!$B$4:$B$1003,H$112,'Fill-ups'!$C$4:$C$1003,$A117,'Fill-ups'!$J$4:$J$1003,"&gt;0",'Fill-ups'!$A$4:$A$1003,"&gt;="&amp;$B$3,'Fill-ups'!$A$4:$A$1003,"&lt;="&amp;$D$3)&lt;1,"",SUMIFS('Fill-ups'!$H$4:$H$1003,'Fill-ups'!$B$4:$B$1003,H$112,'Fill-ups'!$C$4:$C$1003,$A117,'Fill-ups'!$J$4:$J$1003,"&gt;0",'Fill-ups'!$A$4:$A$1003,"&gt;="&amp;$B$3,'Fill-ups'!$A$4:$A$1003,"&lt;="&amp;$D$3)/SUMIFS('Fill-ups'!$J$4:$J$1003,'Fill-ups'!$B$4:$B$1003,H$112,'Fill-ups'!$C$4:$C$1003,$A117,'Fill-ups'!$A$4:$A$1003,"&gt;="&amp;$B$3,'Fill-ups'!$A$4:$A$1003,"&lt;="&amp;$D$3)*100))</f>
        <v/>
      </c>
      <c r="I117" s="21">
        <f>IF(OR($A117="",I$112=""),"",IF(COUNTIFS('Fill-ups'!$B$4:$B$1003,I$112,'Fill-ups'!$C$4:$C$1003,$A117,'Fill-ups'!$J$4:$J$1003,"&gt;0",'Fill-ups'!$A$4:$A$1003,"&gt;="&amp;$B$3,'Fill-ups'!$A$4:$A$1003,"&lt;="&amp;$D$3)&lt;1,"",SUMIFS('Fill-ups'!$H$4:$H$1003,'Fill-ups'!$B$4:$B$1003,I$112,'Fill-ups'!$C$4:$C$1003,$A117,'Fill-ups'!$J$4:$J$1003,"&gt;0",'Fill-ups'!$A$4:$A$1003,"&gt;="&amp;$B$3,'Fill-ups'!$A$4:$A$1003,"&lt;="&amp;$D$3)/SUMIFS('Fill-ups'!$J$4:$J$1003,'Fill-ups'!$B$4:$B$1003,I$112,'Fill-ups'!$C$4:$C$1003,$A117,'Fill-ups'!$A$4:$A$1003,"&gt;="&amp;$B$3,'Fill-ups'!$A$4:$A$1003,"&lt;="&amp;$D$3)*100))</f>
        <v/>
      </c>
      <c r="J117" s="21">
        <f>IF(OR($A117="",J$112=""),"",IF(COUNTIFS('Fill-ups'!$B$4:$B$1003,J$112,'Fill-ups'!$C$4:$C$1003,$A117,'Fill-ups'!$J$4:$J$1003,"&gt;0",'Fill-ups'!$A$4:$A$1003,"&gt;="&amp;$B$3,'Fill-ups'!$A$4:$A$1003,"&lt;="&amp;$D$3)&lt;1,"",SUMIFS('Fill-ups'!$H$4:$H$1003,'Fill-ups'!$B$4:$B$1003,J$112,'Fill-ups'!$C$4:$C$1003,$A117,'Fill-ups'!$J$4:$J$1003,"&gt;0",'Fill-ups'!$A$4:$A$1003,"&gt;="&amp;$B$3,'Fill-ups'!$A$4:$A$1003,"&lt;="&amp;$D$3)/SUMIFS('Fill-ups'!$J$4:$J$1003,'Fill-ups'!$B$4:$B$1003,J$112,'Fill-ups'!$C$4:$C$1003,$A117,'Fill-ups'!$A$4:$A$1003,"&gt;="&amp;$B$3,'Fill-ups'!$A$4:$A$1003,"&lt;="&amp;$D$3)*100))</f>
        <v/>
      </c>
      <c r="K117" s="21">
        <f>IF(OR($A117="",K$112=""),"",IF(COUNTIFS('Fill-ups'!$B$4:$B$1003,K$112,'Fill-ups'!$C$4:$C$1003,$A117,'Fill-ups'!$J$4:$J$1003,"&gt;0",'Fill-ups'!$A$4:$A$1003,"&gt;="&amp;$B$3,'Fill-ups'!$A$4:$A$1003,"&lt;="&amp;$D$3)&lt;1,"",SUMIFS('Fill-ups'!$H$4:$H$1003,'Fill-ups'!$B$4:$B$1003,K$112,'Fill-ups'!$C$4:$C$1003,$A117,'Fill-ups'!$J$4:$J$1003,"&gt;0",'Fill-ups'!$A$4:$A$1003,"&gt;="&amp;$B$3,'Fill-ups'!$A$4:$A$1003,"&lt;="&amp;$D$3)/SUMIFS('Fill-ups'!$J$4:$J$1003,'Fill-ups'!$B$4:$B$1003,K$112,'Fill-ups'!$C$4:$C$1003,$A117,'Fill-ups'!$A$4:$A$1003,"&gt;="&amp;$B$3,'Fill-ups'!$A$4:$A$1003,"&lt;="&amp;$D$3)*100))</f>
        <v/>
      </c>
      <c r="L117" s="21">
        <f>IF(OR($A117="",L$112=""),"",IF(COUNTIFS('Fill-ups'!$B$4:$B$1003,L$112,'Fill-ups'!$C$4:$C$1003,$A117,'Fill-ups'!$J$4:$J$1003,"&gt;0",'Fill-ups'!$A$4:$A$1003,"&gt;="&amp;$B$3,'Fill-ups'!$A$4:$A$1003,"&lt;="&amp;$D$3)&lt;1,"",SUMIFS('Fill-ups'!$H$4:$H$1003,'Fill-ups'!$B$4:$B$1003,L$112,'Fill-ups'!$C$4:$C$1003,$A117,'Fill-ups'!$J$4:$J$1003,"&gt;0",'Fill-ups'!$A$4:$A$1003,"&gt;="&amp;$B$3,'Fill-ups'!$A$4:$A$1003,"&lt;="&amp;$D$3)/SUMIFS('Fill-ups'!$J$4:$J$1003,'Fill-ups'!$B$4:$B$1003,L$112,'Fill-ups'!$C$4:$C$1003,$A117,'Fill-ups'!$A$4:$A$1003,"&gt;="&amp;$B$3,'Fill-ups'!$A$4:$A$1003,"&lt;="&amp;$D$3)*100))</f>
        <v/>
      </c>
      <c r="M117" s="21">
        <f>IF(OR($A117="",M$112=""),"",IF(COUNTIFS('Fill-ups'!$B$4:$B$1003,M$112,'Fill-ups'!$C$4:$C$1003,$A117,'Fill-ups'!$J$4:$J$1003,"&gt;0",'Fill-ups'!$A$4:$A$1003,"&gt;="&amp;$B$3,'Fill-ups'!$A$4:$A$1003,"&lt;="&amp;$D$3)&lt;1,"",SUMIFS('Fill-ups'!$H$4:$H$1003,'Fill-ups'!$B$4:$B$1003,M$112,'Fill-ups'!$C$4:$C$1003,$A117,'Fill-ups'!$J$4:$J$1003,"&gt;0",'Fill-ups'!$A$4:$A$1003,"&gt;="&amp;$B$3,'Fill-ups'!$A$4:$A$1003,"&lt;="&amp;$D$3)/SUMIFS('Fill-ups'!$J$4:$J$1003,'Fill-ups'!$B$4:$B$1003,M$112,'Fill-ups'!$C$4:$C$1003,$A117,'Fill-ups'!$A$4:$A$1003,"&gt;="&amp;$B$3,'Fill-ups'!$A$4:$A$1003,"&lt;="&amp;$D$3)*100))</f>
        <v/>
      </c>
    </row>
    <row r="118">
      <c r="A118" s="17">
        <f>IF('Lists'!F9="","",'Lists'!F9)</f>
        <v/>
      </c>
      <c r="B118" s="21">
        <f>IF(OR($A118="",B$112=""),"",IF(COUNTIFS('Fill-ups'!$B$4:$B$1003,B$112,'Fill-ups'!$C$4:$C$1003,$A118,'Fill-ups'!$J$4:$J$1003,"&gt;0",'Fill-ups'!$A$4:$A$1003,"&gt;="&amp;$B$3,'Fill-ups'!$A$4:$A$1003,"&lt;="&amp;$D$3)&lt;1,"",SUMIFS('Fill-ups'!$H$4:$H$1003,'Fill-ups'!$B$4:$B$1003,B$112,'Fill-ups'!$C$4:$C$1003,$A118,'Fill-ups'!$J$4:$J$1003,"&gt;0",'Fill-ups'!$A$4:$A$1003,"&gt;="&amp;$B$3,'Fill-ups'!$A$4:$A$1003,"&lt;="&amp;$D$3)/SUMIFS('Fill-ups'!$J$4:$J$1003,'Fill-ups'!$B$4:$B$1003,B$112,'Fill-ups'!$C$4:$C$1003,$A118,'Fill-ups'!$A$4:$A$1003,"&gt;="&amp;$B$3,'Fill-ups'!$A$4:$A$1003,"&lt;="&amp;$D$3)*100))</f>
        <v/>
      </c>
      <c r="C118" s="21">
        <f>IF(OR($A118="",C$112=""),"",IF(COUNTIFS('Fill-ups'!$B$4:$B$1003,C$112,'Fill-ups'!$C$4:$C$1003,$A118,'Fill-ups'!$J$4:$J$1003,"&gt;0",'Fill-ups'!$A$4:$A$1003,"&gt;="&amp;$B$3,'Fill-ups'!$A$4:$A$1003,"&lt;="&amp;$D$3)&lt;1,"",SUMIFS('Fill-ups'!$H$4:$H$1003,'Fill-ups'!$B$4:$B$1003,C$112,'Fill-ups'!$C$4:$C$1003,$A118,'Fill-ups'!$J$4:$J$1003,"&gt;0",'Fill-ups'!$A$4:$A$1003,"&gt;="&amp;$B$3,'Fill-ups'!$A$4:$A$1003,"&lt;="&amp;$D$3)/SUMIFS('Fill-ups'!$J$4:$J$1003,'Fill-ups'!$B$4:$B$1003,C$112,'Fill-ups'!$C$4:$C$1003,$A118,'Fill-ups'!$A$4:$A$1003,"&gt;="&amp;$B$3,'Fill-ups'!$A$4:$A$1003,"&lt;="&amp;$D$3)*100))</f>
        <v/>
      </c>
      <c r="D118" s="21">
        <f>IF(OR($A118="",D$112=""),"",IF(COUNTIFS('Fill-ups'!$B$4:$B$1003,D$112,'Fill-ups'!$C$4:$C$1003,$A118,'Fill-ups'!$J$4:$J$1003,"&gt;0",'Fill-ups'!$A$4:$A$1003,"&gt;="&amp;$B$3,'Fill-ups'!$A$4:$A$1003,"&lt;="&amp;$D$3)&lt;1,"",SUMIFS('Fill-ups'!$H$4:$H$1003,'Fill-ups'!$B$4:$B$1003,D$112,'Fill-ups'!$C$4:$C$1003,$A118,'Fill-ups'!$J$4:$J$1003,"&gt;0",'Fill-ups'!$A$4:$A$1003,"&gt;="&amp;$B$3,'Fill-ups'!$A$4:$A$1003,"&lt;="&amp;$D$3)/SUMIFS('Fill-ups'!$J$4:$J$1003,'Fill-ups'!$B$4:$B$1003,D$112,'Fill-ups'!$C$4:$C$1003,$A118,'Fill-ups'!$A$4:$A$1003,"&gt;="&amp;$B$3,'Fill-ups'!$A$4:$A$1003,"&lt;="&amp;$D$3)*100))</f>
        <v/>
      </c>
      <c r="E118" s="21">
        <f>IF(OR($A118="",E$112=""),"",IF(COUNTIFS('Fill-ups'!$B$4:$B$1003,E$112,'Fill-ups'!$C$4:$C$1003,$A118,'Fill-ups'!$J$4:$J$1003,"&gt;0",'Fill-ups'!$A$4:$A$1003,"&gt;="&amp;$B$3,'Fill-ups'!$A$4:$A$1003,"&lt;="&amp;$D$3)&lt;1,"",SUMIFS('Fill-ups'!$H$4:$H$1003,'Fill-ups'!$B$4:$B$1003,E$112,'Fill-ups'!$C$4:$C$1003,$A118,'Fill-ups'!$J$4:$J$1003,"&gt;0",'Fill-ups'!$A$4:$A$1003,"&gt;="&amp;$B$3,'Fill-ups'!$A$4:$A$1003,"&lt;="&amp;$D$3)/SUMIFS('Fill-ups'!$J$4:$J$1003,'Fill-ups'!$B$4:$B$1003,E$112,'Fill-ups'!$C$4:$C$1003,$A118,'Fill-ups'!$A$4:$A$1003,"&gt;="&amp;$B$3,'Fill-ups'!$A$4:$A$1003,"&lt;="&amp;$D$3)*100))</f>
        <v/>
      </c>
      <c r="F118" s="21">
        <f>IF(OR($A118="",F$112=""),"",IF(COUNTIFS('Fill-ups'!$B$4:$B$1003,F$112,'Fill-ups'!$C$4:$C$1003,$A118,'Fill-ups'!$J$4:$J$1003,"&gt;0",'Fill-ups'!$A$4:$A$1003,"&gt;="&amp;$B$3,'Fill-ups'!$A$4:$A$1003,"&lt;="&amp;$D$3)&lt;1,"",SUMIFS('Fill-ups'!$H$4:$H$1003,'Fill-ups'!$B$4:$B$1003,F$112,'Fill-ups'!$C$4:$C$1003,$A118,'Fill-ups'!$J$4:$J$1003,"&gt;0",'Fill-ups'!$A$4:$A$1003,"&gt;="&amp;$B$3,'Fill-ups'!$A$4:$A$1003,"&lt;="&amp;$D$3)/SUMIFS('Fill-ups'!$J$4:$J$1003,'Fill-ups'!$B$4:$B$1003,F$112,'Fill-ups'!$C$4:$C$1003,$A118,'Fill-ups'!$A$4:$A$1003,"&gt;="&amp;$B$3,'Fill-ups'!$A$4:$A$1003,"&lt;="&amp;$D$3)*100))</f>
        <v/>
      </c>
      <c r="G118" s="21">
        <f>IF(OR($A118="",G$112=""),"",IF(COUNTIFS('Fill-ups'!$B$4:$B$1003,G$112,'Fill-ups'!$C$4:$C$1003,$A118,'Fill-ups'!$J$4:$J$1003,"&gt;0",'Fill-ups'!$A$4:$A$1003,"&gt;="&amp;$B$3,'Fill-ups'!$A$4:$A$1003,"&lt;="&amp;$D$3)&lt;1,"",SUMIFS('Fill-ups'!$H$4:$H$1003,'Fill-ups'!$B$4:$B$1003,G$112,'Fill-ups'!$C$4:$C$1003,$A118,'Fill-ups'!$J$4:$J$1003,"&gt;0",'Fill-ups'!$A$4:$A$1003,"&gt;="&amp;$B$3,'Fill-ups'!$A$4:$A$1003,"&lt;="&amp;$D$3)/SUMIFS('Fill-ups'!$J$4:$J$1003,'Fill-ups'!$B$4:$B$1003,G$112,'Fill-ups'!$C$4:$C$1003,$A118,'Fill-ups'!$A$4:$A$1003,"&gt;="&amp;$B$3,'Fill-ups'!$A$4:$A$1003,"&lt;="&amp;$D$3)*100))</f>
        <v/>
      </c>
      <c r="H118" s="21">
        <f>IF(OR($A118="",H$112=""),"",IF(COUNTIFS('Fill-ups'!$B$4:$B$1003,H$112,'Fill-ups'!$C$4:$C$1003,$A118,'Fill-ups'!$J$4:$J$1003,"&gt;0",'Fill-ups'!$A$4:$A$1003,"&gt;="&amp;$B$3,'Fill-ups'!$A$4:$A$1003,"&lt;="&amp;$D$3)&lt;1,"",SUMIFS('Fill-ups'!$H$4:$H$1003,'Fill-ups'!$B$4:$B$1003,H$112,'Fill-ups'!$C$4:$C$1003,$A118,'Fill-ups'!$J$4:$J$1003,"&gt;0",'Fill-ups'!$A$4:$A$1003,"&gt;="&amp;$B$3,'Fill-ups'!$A$4:$A$1003,"&lt;="&amp;$D$3)/SUMIFS('Fill-ups'!$J$4:$J$1003,'Fill-ups'!$B$4:$B$1003,H$112,'Fill-ups'!$C$4:$C$1003,$A118,'Fill-ups'!$A$4:$A$1003,"&gt;="&amp;$B$3,'Fill-ups'!$A$4:$A$1003,"&lt;="&amp;$D$3)*100))</f>
        <v/>
      </c>
      <c r="I118" s="21">
        <f>IF(OR($A118="",I$112=""),"",IF(COUNTIFS('Fill-ups'!$B$4:$B$1003,I$112,'Fill-ups'!$C$4:$C$1003,$A118,'Fill-ups'!$J$4:$J$1003,"&gt;0",'Fill-ups'!$A$4:$A$1003,"&gt;="&amp;$B$3,'Fill-ups'!$A$4:$A$1003,"&lt;="&amp;$D$3)&lt;1,"",SUMIFS('Fill-ups'!$H$4:$H$1003,'Fill-ups'!$B$4:$B$1003,I$112,'Fill-ups'!$C$4:$C$1003,$A118,'Fill-ups'!$J$4:$J$1003,"&gt;0",'Fill-ups'!$A$4:$A$1003,"&gt;="&amp;$B$3,'Fill-ups'!$A$4:$A$1003,"&lt;="&amp;$D$3)/SUMIFS('Fill-ups'!$J$4:$J$1003,'Fill-ups'!$B$4:$B$1003,I$112,'Fill-ups'!$C$4:$C$1003,$A118,'Fill-ups'!$A$4:$A$1003,"&gt;="&amp;$B$3,'Fill-ups'!$A$4:$A$1003,"&lt;="&amp;$D$3)*100))</f>
        <v/>
      </c>
      <c r="J118" s="21">
        <f>IF(OR($A118="",J$112=""),"",IF(COUNTIFS('Fill-ups'!$B$4:$B$1003,J$112,'Fill-ups'!$C$4:$C$1003,$A118,'Fill-ups'!$J$4:$J$1003,"&gt;0",'Fill-ups'!$A$4:$A$1003,"&gt;="&amp;$B$3,'Fill-ups'!$A$4:$A$1003,"&lt;="&amp;$D$3)&lt;1,"",SUMIFS('Fill-ups'!$H$4:$H$1003,'Fill-ups'!$B$4:$B$1003,J$112,'Fill-ups'!$C$4:$C$1003,$A118,'Fill-ups'!$J$4:$J$1003,"&gt;0",'Fill-ups'!$A$4:$A$1003,"&gt;="&amp;$B$3,'Fill-ups'!$A$4:$A$1003,"&lt;="&amp;$D$3)/SUMIFS('Fill-ups'!$J$4:$J$1003,'Fill-ups'!$B$4:$B$1003,J$112,'Fill-ups'!$C$4:$C$1003,$A118,'Fill-ups'!$A$4:$A$1003,"&gt;="&amp;$B$3,'Fill-ups'!$A$4:$A$1003,"&lt;="&amp;$D$3)*100))</f>
        <v/>
      </c>
      <c r="K118" s="21">
        <f>IF(OR($A118="",K$112=""),"",IF(COUNTIFS('Fill-ups'!$B$4:$B$1003,K$112,'Fill-ups'!$C$4:$C$1003,$A118,'Fill-ups'!$J$4:$J$1003,"&gt;0",'Fill-ups'!$A$4:$A$1003,"&gt;="&amp;$B$3,'Fill-ups'!$A$4:$A$1003,"&lt;="&amp;$D$3)&lt;1,"",SUMIFS('Fill-ups'!$H$4:$H$1003,'Fill-ups'!$B$4:$B$1003,K$112,'Fill-ups'!$C$4:$C$1003,$A118,'Fill-ups'!$J$4:$J$1003,"&gt;0",'Fill-ups'!$A$4:$A$1003,"&gt;="&amp;$B$3,'Fill-ups'!$A$4:$A$1003,"&lt;="&amp;$D$3)/SUMIFS('Fill-ups'!$J$4:$J$1003,'Fill-ups'!$B$4:$B$1003,K$112,'Fill-ups'!$C$4:$C$1003,$A118,'Fill-ups'!$A$4:$A$1003,"&gt;="&amp;$B$3,'Fill-ups'!$A$4:$A$1003,"&lt;="&amp;$D$3)*100))</f>
        <v/>
      </c>
      <c r="L118" s="21">
        <f>IF(OR($A118="",L$112=""),"",IF(COUNTIFS('Fill-ups'!$B$4:$B$1003,L$112,'Fill-ups'!$C$4:$C$1003,$A118,'Fill-ups'!$J$4:$J$1003,"&gt;0",'Fill-ups'!$A$4:$A$1003,"&gt;="&amp;$B$3,'Fill-ups'!$A$4:$A$1003,"&lt;="&amp;$D$3)&lt;1,"",SUMIFS('Fill-ups'!$H$4:$H$1003,'Fill-ups'!$B$4:$B$1003,L$112,'Fill-ups'!$C$4:$C$1003,$A118,'Fill-ups'!$J$4:$J$1003,"&gt;0",'Fill-ups'!$A$4:$A$1003,"&gt;="&amp;$B$3,'Fill-ups'!$A$4:$A$1003,"&lt;="&amp;$D$3)/SUMIFS('Fill-ups'!$J$4:$J$1003,'Fill-ups'!$B$4:$B$1003,L$112,'Fill-ups'!$C$4:$C$1003,$A118,'Fill-ups'!$A$4:$A$1003,"&gt;="&amp;$B$3,'Fill-ups'!$A$4:$A$1003,"&lt;="&amp;$D$3)*100))</f>
        <v/>
      </c>
      <c r="M118" s="21">
        <f>IF(OR($A118="",M$112=""),"",IF(COUNTIFS('Fill-ups'!$B$4:$B$1003,M$112,'Fill-ups'!$C$4:$C$1003,$A118,'Fill-ups'!$J$4:$J$1003,"&gt;0",'Fill-ups'!$A$4:$A$1003,"&gt;="&amp;$B$3,'Fill-ups'!$A$4:$A$1003,"&lt;="&amp;$D$3)&lt;1,"",SUMIFS('Fill-ups'!$H$4:$H$1003,'Fill-ups'!$B$4:$B$1003,M$112,'Fill-ups'!$C$4:$C$1003,$A118,'Fill-ups'!$J$4:$J$1003,"&gt;0",'Fill-ups'!$A$4:$A$1003,"&gt;="&amp;$B$3,'Fill-ups'!$A$4:$A$1003,"&lt;="&amp;$D$3)/SUMIFS('Fill-ups'!$J$4:$J$1003,'Fill-ups'!$B$4:$B$1003,M$112,'Fill-ups'!$C$4:$C$1003,$A118,'Fill-ups'!$A$4:$A$1003,"&gt;="&amp;$B$3,'Fill-ups'!$A$4:$A$1003,"&lt;="&amp;$D$3)*100))</f>
        <v/>
      </c>
    </row>
    <row r="119">
      <c r="A119" s="17">
        <f>IF('Lists'!F10="","",'Lists'!F10)</f>
        <v/>
      </c>
      <c r="B119" s="21">
        <f>IF(OR($A119="",B$112=""),"",IF(COUNTIFS('Fill-ups'!$B$4:$B$1003,B$112,'Fill-ups'!$C$4:$C$1003,$A119,'Fill-ups'!$J$4:$J$1003,"&gt;0",'Fill-ups'!$A$4:$A$1003,"&gt;="&amp;$B$3,'Fill-ups'!$A$4:$A$1003,"&lt;="&amp;$D$3)&lt;1,"",SUMIFS('Fill-ups'!$H$4:$H$1003,'Fill-ups'!$B$4:$B$1003,B$112,'Fill-ups'!$C$4:$C$1003,$A119,'Fill-ups'!$J$4:$J$1003,"&gt;0",'Fill-ups'!$A$4:$A$1003,"&gt;="&amp;$B$3,'Fill-ups'!$A$4:$A$1003,"&lt;="&amp;$D$3)/SUMIFS('Fill-ups'!$J$4:$J$1003,'Fill-ups'!$B$4:$B$1003,B$112,'Fill-ups'!$C$4:$C$1003,$A119,'Fill-ups'!$A$4:$A$1003,"&gt;="&amp;$B$3,'Fill-ups'!$A$4:$A$1003,"&lt;="&amp;$D$3)*100))</f>
        <v/>
      </c>
      <c r="C119" s="21">
        <f>IF(OR($A119="",C$112=""),"",IF(COUNTIFS('Fill-ups'!$B$4:$B$1003,C$112,'Fill-ups'!$C$4:$C$1003,$A119,'Fill-ups'!$J$4:$J$1003,"&gt;0",'Fill-ups'!$A$4:$A$1003,"&gt;="&amp;$B$3,'Fill-ups'!$A$4:$A$1003,"&lt;="&amp;$D$3)&lt;1,"",SUMIFS('Fill-ups'!$H$4:$H$1003,'Fill-ups'!$B$4:$B$1003,C$112,'Fill-ups'!$C$4:$C$1003,$A119,'Fill-ups'!$J$4:$J$1003,"&gt;0",'Fill-ups'!$A$4:$A$1003,"&gt;="&amp;$B$3,'Fill-ups'!$A$4:$A$1003,"&lt;="&amp;$D$3)/SUMIFS('Fill-ups'!$J$4:$J$1003,'Fill-ups'!$B$4:$B$1003,C$112,'Fill-ups'!$C$4:$C$1003,$A119,'Fill-ups'!$A$4:$A$1003,"&gt;="&amp;$B$3,'Fill-ups'!$A$4:$A$1003,"&lt;="&amp;$D$3)*100))</f>
        <v/>
      </c>
      <c r="D119" s="21">
        <f>IF(OR($A119="",D$112=""),"",IF(COUNTIFS('Fill-ups'!$B$4:$B$1003,D$112,'Fill-ups'!$C$4:$C$1003,$A119,'Fill-ups'!$J$4:$J$1003,"&gt;0",'Fill-ups'!$A$4:$A$1003,"&gt;="&amp;$B$3,'Fill-ups'!$A$4:$A$1003,"&lt;="&amp;$D$3)&lt;1,"",SUMIFS('Fill-ups'!$H$4:$H$1003,'Fill-ups'!$B$4:$B$1003,D$112,'Fill-ups'!$C$4:$C$1003,$A119,'Fill-ups'!$J$4:$J$1003,"&gt;0",'Fill-ups'!$A$4:$A$1003,"&gt;="&amp;$B$3,'Fill-ups'!$A$4:$A$1003,"&lt;="&amp;$D$3)/SUMIFS('Fill-ups'!$J$4:$J$1003,'Fill-ups'!$B$4:$B$1003,D$112,'Fill-ups'!$C$4:$C$1003,$A119,'Fill-ups'!$A$4:$A$1003,"&gt;="&amp;$B$3,'Fill-ups'!$A$4:$A$1003,"&lt;="&amp;$D$3)*100))</f>
        <v/>
      </c>
      <c r="E119" s="21">
        <f>IF(OR($A119="",E$112=""),"",IF(COUNTIFS('Fill-ups'!$B$4:$B$1003,E$112,'Fill-ups'!$C$4:$C$1003,$A119,'Fill-ups'!$J$4:$J$1003,"&gt;0",'Fill-ups'!$A$4:$A$1003,"&gt;="&amp;$B$3,'Fill-ups'!$A$4:$A$1003,"&lt;="&amp;$D$3)&lt;1,"",SUMIFS('Fill-ups'!$H$4:$H$1003,'Fill-ups'!$B$4:$B$1003,E$112,'Fill-ups'!$C$4:$C$1003,$A119,'Fill-ups'!$J$4:$J$1003,"&gt;0",'Fill-ups'!$A$4:$A$1003,"&gt;="&amp;$B$3,'Fill-ups'!$A$4:$A$1003,"&lt;="&amp;$D$3)/SUMIFS('Fill-ups'!$J$4:$J$1003,'Fill-ups'!$B$4:$B$1003,E$112,'Fill-ups'!$C$4:$C$1003,$A119,'Fill-ups'!$A$4:$A$1003,"&gt;="&amp;$B$3,'Fill-ups'!$A$4:$A$1003,"&lt;="&amp;$D$3)*100))</f>
        <v/>
      </c>
      <c r="F119" s="21">
        <f>IF(OR($A119="",F$112=""),"",IF(COUNTIFS('Fill-ups'!$B$4:$B$1003,F$112,'Fill-ups'!$C$4:$C$1003,$A119,'Fill-ups'!$J$4:$J$1003,"&gt;0",'Fill-ups'!$A$4:$A$1003,"&gt;="&amp;$B$3,'Fill-ups'!$A$4:$A$1003,"&lt;="&amp;$D$3)&lt;1,"",SUMIFS('Fill-ups'!$H$4:$H$1003,'Fill-ups'!$B$4:$B$1003,F$112,'Fill-ups'!$C$4:$C$1003,$A119,'Fill-ups'!$J$4:$J$1003,"&gt;0",'Fill-ups'!$A$4:$A$1003,"&gt;="&amp;$B$3,'Fill-ups'!$A$4:$A$1003,"&lt;="&amp;$D$3)/SUMIFS('Fill-ups'!$J$4:$J$1003,'Fill-ups'!$B$4:$B$1003,F$112,'Fill-ups'!$C$4:$C$1003,$A119,'Fill-ups'!$A$4:$A$1003,"&gt;="&amp;$B$3,'Fill-ups'!$A$4:$A$1003,"&lt;="&amp;$D$3)*100))</f>
        <v/>
      </c>
      <c r="G119" s="21">
        <f>IF(OR($A119="",G$112=""),"",IF(COUNTIFS('Fill-ups'!$B$4:$B$1003,G$112,'Fill-ups'!$C$4:$C$1003,$A119,'Fill-ups'!$J$4:$J$1003,"&gt;0",'Fill-ups'!$A$4:$A$1003,"&gt;="&amp;$B$3,'Fill-ups'!$A$4:$A$1003,"&lt;="&amp;$D$3)&lt;1,"",SUMIFS('Fill-ups'!$H$4:$H$1003,'Fill-ups'!$B$4:$B$1003,G$112,'Fill-ups'!$C$4:$C$1003,$A119,'Fill-ups'!$J$4:$J$1003,"&gt;0",'Fill-ups'!$A$4:$A$1003,"&gt;="&amp;$B$3,'Fill-ups'!$A$4:$A$1003,"&lt;="&amp;$D$3)/SUMIFS('Fill-ups'!$J$4:$J$1003,'Fill-ups'!$B$4:$B$1003,G$112,'Fill-ups'!$C$4:$C$1003,$A119,'Fill-ups'!$A$4:$A$1003,"&gt;="&amp;$B$3,'Fill-ups'!$A$4:$A$1003,"&lt;="&amp;$D$3)*100))</f>
        <v/>
      </c>
      <c r="H119" s="21">
        <f>IF(OR($A119="",H$112=""),"",IF(COUNTIFS('Fill-ups'!$B$4:$B$1003,H$112,'Fill-ups'!$C$4:$C$1003,$A119,'Fill-ups'!$J$4:$J$1003,"&gt;0",'Fill-ups'!$A$4:$A$1003,"&gt;="&amp;$B$3,'Fill-ups'!$A$4:$A$1003,"&lt;="&amp;$D$3)&lt;1,"",SUMIFS('Fill-ups'!$H$4:$H$1003,'Fill-ups'!$B$4:$B$1003,H$112,'Fill-ups'!$C$4:$C$1003,$A119,'Fill-ups'!$J$4:$J$1003,"&gt;0",'Fill-ups'!$A$4:$A$1003,"&gt;="&amp;$B$3,'Fill-ups'!$A$4:$A$1003,"&lt;="&amp;$D$3)/SUMIFS('Fill-ups'!$J$4:$J$1003,'Fill-ups'!$B$4:$B$1003,H$112,'Fill-ups'!$C$4:$C$1003,$A119,'Fill-ups'!$A$4:$A$1003,"&gt;="&amp;$B$3,'Fill-ups'!$A$4:$A$1003,"&lt;="&amp;$D$3)*100))</f>
        <v/>
      </c>
      <c r="I119" s="21">
        <f>IF(OR($A119="",I$112=""),"",IF(COUNTIFS('Fill-ups'!$B$4:$B$1003,I$112,'Fill-ups'!$C$4:$C$1003,$A119,'Fill-ups'!$J$4:$J$1003,"&gt;0",'Fill-ups'!$A$4:$A$1003,"&gt;="&amp;$B$3,'Fill-ups'!$A$4:$A$1003,"&lt;="&amp;$D$3)&lt;1,"",SUMIFS('Fill-ups'!$H$4:$H$1003,'Fill-ups'!$B$4:$B$1003,I$112,'Fill-ups'!$C$4:$C$1003,$A119,'Fill-ups'!$J$4:$J$1003,"&gt;0",'Fill-ups'!$A$4:$A$1003,"&gt;="&amp;$B$3,'Fill-ups'!$A$4:$A$1003,"&lt;="&amp;$D$3)/SUMIFS('Fill-ups'!$J$4:$J$1003,'Fill-ups'!$B$4:$B$1003,I$112,'Fill-ups'!$C$4:$C$1003,$A119,'Fill-ups'!$A$4:$A$1003,"&gt;="&amp;$B$3,'Fill-ups'!$A$4:$A$1003,"&lt;="&amp;$D$3)*100))</f>
        <v/>
      </c>
      <c r="J119" s="21">
        <f>IF(OR($A119="",J$112=""),"",IF(COUNTIFS('Fill-ups'!$B$4:$B$1003,J$112,'Fill-ups'!$C$4:$C$1003,$A119,'Fill-ups'!$J$4:$J$1003,"&gt;0",'Fill-ups'!$A$4:$A$1003,"&gt;="&amp;$B$3,'Fill-ups'!$A$4:$A$1003,"&lt;="&amp;$D$3)&lt;1,"",SUMIFS('Fill-ups'!$H$4:$H$1003,'Fill-ups'!$B$4:$B$1003,J$112,'Fill-ups'!$C$4:$C$1003,$A119,'Fill-ups'!$J$4:$J$1003,"&gt;0",'Fill-ups'!$A$4:$A$1003,"&gt;="&amp;$B$3,'Fill-ups'!$A$4:$A$1003,"&lt;="&amp;$D$3)/SUMIFS('Fill-ups'!$J$4:$J$1003,'Fill-ups'!$B$4:$B$1003,J$112,'Fill-ups'!$C$4:$C$1003,$A119,'Fill-ups'!$A$4:$A$1003,"&gt;="&amp;$B$3,'Fill-ups'!$A$4:$A$1003,"&lt;="&amp;$D$3)*100))</f>
        <v/>
      </c>
      <c r="K119" s="21">
        <f>IF(OR($A119="",K$112=""),"",IF(COUNTIFS('Fill-ups'!$B$4:$B$1003,K$112,'Fill-ups'!$C$4:$C$1003,$A119,'Fill-ups'!$J$4:$J$1003,"&gt;0",'Fill-ups'!$A$4:$A$1003,"&gt;="&amp;$B$3,'Fill-ups'!$A$4:$A$1003,"&lt;="&amp;$D$3)&lt;1,"",SUMIFS('Fill-ups'!$H$4:$H$1003,'Fill-ups'!$B$4:$B$1003,K$112,'Fill-ups'!$C$4:$C$1003,$A119,'Fill-ups'!$J$4:$J$1003,"&gt;0",'Fill-ups'!$A$4:$A$1003,"&gt;="&amp;$B$3,'Fill-ups'!$A$4:$A$1003,"&lt;="&amp;$D$3)/SUMIFS('Fill-ups'!$J$4:$J$1003,'Fill-ups'!$B$4:$B$1003,K$112,'Fill-ups'!$C$4:$C$1003,$A119,'Fill-ups'!$A$4:$A$1003,"&gt;="&amp;$B$3,'Fill-ups'!$A$4:$A$1003,"&lt;="&amp;$D$3)*100))</f>
        <v/>
      </c>
      <c r="L119" s="21">
        <f>IF(OR($A119="",L$112=""),"",IF(COUNTIFS('Fill-ups'!$B$4:$B$1003,L$112,'Fill-ups'!$C$4:$C$1003,$A119,'Fill-ups'!$J$4:$J$1003,"&gt;0",'Fill-ups'!$A$4:$A$1003,"&gt;="&amp;$B$3,'Fill-ups'!$A$4:$A$1003,"&lt;="&amp;$D$3)&lt;1,"",SUMIFS('Fill-ups'!$H$4:$H$1003,'Fill-ups'!$B$4:$B$1003,L$112,'Fill-ups'!$C$4:$C$1003,$A119,'Fill-ups'!$J$4:$J$1003,"&gt;0",'Fill-ups'!$A$4:$A$1003,"&gt;="&amp;$B$3,'Fill-ups'!$A$4:$A$1003,"&lt;="&amp;$D$3)/SUMIFS('Fill-ups'!$J$4:$J$1003,'Fill-ups'!$B$4:$B$1003,L$112,'Fill-ups'!$C$4:$C$1003,$A119,'Fill-ups'!$A$4:$A$1003,"&gt;="&amp;$B$3,'Fill-ups'!$A$4:$A$1003,"&lt;="&amp;$D$3)*100))</f>
        <v/>
      </c>
      <c r="M119" s="21">
        <f>IF(OR($A119="",M$112=""),"",IF(COUNTIFS('Fill-ups'!$B$4:$B$1003,M$112,'Fill-ups'!$C$4:$C$1003,$A119,'Fill-ups'!$J$4:$J$1003,"&gt;0",'Fill-ups'!$A$4:$A$1003,"&gt;="&amp;$B$3,'Fill-ups'!$A$4:$A$1003,"&lt;="&amp;$D$3)&lt;1,"",SUMIFS('Fill-ups'!$H$4:$H$1003,'Fill-ups'!$B$4:$B$1003,M$112,'Fill-ups'!$C$4:$C$1003,$A119,'Fill-ups'!$J$4:$J$1003,"&gt;0",'Fill-ups'!$A$4:$A$1003,"&gt;="&amp;$B$3,'Fill-ups'!$A$4:$A$1003,"&lt;="&amp;$D$3)/SUMIFS('Fill-ups'!$J$4:$J$1003,'Fill-ups'!$B$4:$B$1003,M$112,'Fill-ups'!$C$4:$C$1003,$A119,'Fill-ups'!$A$4:$A$1003,"&gt;="&amp;$B$3,'Fill-ups'!$A$4:$A$1003,"&lt;="&amp;$D$3)*100))</f>
        <v/>
      </c>
    </row>
    <row r="120">
      <c r="A120" s="17">
        <f>IF('Lists'!F11="","",'Lists'!F11)</f>
        <v/>
      </c>
      <c r="B120" s="21">
        <f>IF(OR($A120="",B$112=""),"",IF(COUNTIFS('Fill-ups'!$B$4:$B$1003,B$112,'Fill-ups'!$C$4:$C$1003,$A120,'Fill-ups'!$J$4:$J$1003,"&gt;0",'Fill-ups'!$A$4:$A$1003,"&gt;="&amp;$B$3,'Fill-ups'!$A$4:$A$1003,"&lt;="&amp;$D$3)&lt;1,"",SUMIFS('Fill-ups'!$H$4:$H$1003,'Fill-ups'!$B$4:$B$1003,B$112,'Fill-ups'!$C$4:$C$1003,$A120,'Fill-ups'!$J$4:$J$1003,"&gt;0",'Fill-ups'!$A$4:$A$1003,"&gt;="&amp;$B$3,'Fill-ups'!$A$4:$A$1003,"&lt;="&amp;$D$3)/SUMIFS('Fill-ups'!$J$4:$J$1003,'Fill-ups'!$B$4:$B$1003,B$112,'Fill-ups'!$C$4:$C$1003,$A120,'Fill-ups'!$A$4:$A$1003,"&gt;="&amp;$B$3,'Fill-ups'!$A$4:$A$1003,"&lt;="&amp;$D$3)*100))</f>
        <v/>
      </c>
      <c r="C120" s="21">
        <f>IF(OR($A120="",C$112=""),"",IF(COUNTIFS('Fill-ups'!$B$4:$B$1003,C$112,'Fill-ups'!$C$4:$C$1003,$A120,'Fill-ups'!$J$4:$J$1003,"&gt;0",'Fill-ups'!$A$4:$A$1003,"&gt;="&amp;$B$3,'Fill-ups'!$A$4:$A$1003,"&lt;="&amp;$D$3)&lt;1,"",SUMIFS('Fill-ups'!$H$4:$H$1003,'Fill-ups'!$B$4:$B$1003,C$112,'Fill-ups'!$C$4:$C$1003,$A120,'Fill-ups'!$J$4:$J$1003,"&gt;0",'Fill-ups'!$A$4:$A$1003,"&gt;="&amp;$B$3,'Fill-ups'!$A$4:$A$1003,"&lt;="&amp;$D$3)/SUMIFS('Fill-ups'!$J$4:$J$1003,'Fill-ups'!$B$4:$B$1003,C$112,'Fill-ups'!$C$4:$C$1003,$A120,'Fill-ups'!$A$4:$A$1003,"&gt;="&amp;$B$3,'Fill-ups'!$A$4:$A$1003,"&lt;="&amp;$D$3)*100))</f>
        <v/>
      </c>
      <c r="D120" s="21">
        <f>IF(OR($A120="",D$112=""),"",IF(COUNTIFS('Fill-ups'!$B$4:$B$1003,D$112,'Fill-ups'!$C$4:$C$1003,$A120,'Fill-ups'!$J$4:$J$1003,"&gt;0",'Fill-ups'!$A$4:$A$1003,"&gt;="&amp;$B$3,'Fill-ups'!$A$4:$A$1003,"&lt;="&amp;$D$3)&lt;1,"",SUMIFS('Fill-ups'!$H$4:$H$1003,'Fill-ups'!$B$4:$B$1003,D$112,'Fill-ups'!$C$4:$C$1003,$A120,'Fill-ups'!$J$4:$J$1003,"&gt;0",'Fill-ups'!$A$4:$A$1003,"&gt;="&amp;$B$3,'Fill-ups'!$A$4:$A$1003,"&lt;="&amp;$D$3)/SUMIFS('Fill-ups'!$J$4:$J$1003,'Fill-ups'!$B$4:$B$1003,D$112,'Fill-ups'!$C$4:$C$1003,$A120,'Fill-ups'!$A$4:$A$1003,"&gt;="&amp;$B$3,'Fill-ups'!$A$4:$A$1003,"&lt;="&amp;$D$3)*100))</f>
        <v/>
      </c>
      <c r="E120" s="21">
        <f>IF(OR($A120="",E$112=""),"",IF(COUNTIFS('Fill-ups'!$B$4:$B$1003,E$112,'Fill-ups'!$C$4:$C$1003,$A120,'Fill-ups'!$J$4:$J$1003,"&gt;0",'Fill-ups'!$A$4:$A$1003,"&gt;="&amp;$B$3,'Fill-ups'!$A$4:$A$1003,"&lt;="&amp;$D$3)&lt;1,"",SUMIFS('Fill-ups'!$H$4:$H$1003,'Fill-ups'!$B$4:$B$1003,E$112,'Fill-ups'!$C$4:$C$1003,$A120,'Fill-ups'!$J$4:$J$1003,"&gt;0",'Fill-ups'!$A$4:$A$1003,"&gt;="&amp;$B$3,'Fill-ups'!$A$4:$A$1003,"&lt;="&amp;$D$3)/SUMIFS('Fill-ups'!$J$4:$J$1003,'Fill-ups'!$B$4:$B$1003,E$112,'Fill-ups'!$C$4:$C$1003,$A120,'Fill-ups'!$A$4:$A$1003,"&gt;="&amp;$B$3,'Fill-ups'!$A$4:$A$1003,"&lt;="&amp;$D$3)*100))</f>
        <v/>
      </c>
      <c r="F120" s="21">
        <f>IF(OR($A120="",F$112=""),"",IF(COUNTIFS('Fill-ups'!$B$4:$B$1003,F$112,'Fill-ups'!$C$4:$C$1003,$A120,'Fill-ups'!$J$4:$J$1003,"&gt;0",'Fill-ups'!$A$4:$A$1003,"&gt;="&amp;$B$3,'Fill-ups'!$A$4:$A$1003,"&lt;="&amp;$D$3)&lt;1,"",SUMIFS('Fill-ups'!$H$4:$H$1003,'Fill-ups'!$B$4:$B$1003,F$112,'Fill-ups'!$C$4:$C$1003,$A120,'Fill-ups'!$J$4:$J$1003,"&gt;0",'Fill-ups'!$A$4:$A$1003,"&gt;="&amp;$B$3,'Fill-ups'!$A$4:$A$1003,"&lt;="&amp;$D$3)/SUMIFS('Fill-ups'!$J$4:$J$1003,'Fill-ups'!$B$4:$B$1003,F$112,'Fill-ups'!$C$4:$C$1003,$A120,'Fill-ups'!$A$4:$A$1003,"&gt;="&amp;$B$3,'Fill-ups'!$A$4:$A$1003,"&lt;="&amp;$D$3)*100))</f>
        <v/>
      </c>
      <c r="G120" s="21">
        <f>IF(OR($A120="",G$112=""),"",IF(COUNTIFS('Fill-ups'!$B$4:$B$1003,G$112,'Fill-ups'!$C$4:$C$1003,$A120,'Fill-ups'!$J$4:$J$1003,"&gt;0",'Fill-ups'!$A$4:$A$1003,"&gt;="&amp;$B$3,'Fill-ups'!$A$4:$A$1003,"&lt;="&amp;$D$3)&lt;1,"",SUMIFS('Fill-ups'!$H$4:$H$1003,'Fill-ups'!$B$4:$B$1003,G$112,'Fill-ups'!$C$4:$C$1003,$A120,'Fill-ups'!$J$4:$J$1003,"&gt;0",'Fill-ups'!$A$4:$A$1003,"&gt;="&amp;$B$3,'Fill-ups'!$A$4:$A$1003,"&lt;="&amp;$D$3)/SUMIFS('Fill-ups'!$J$4:$J$1003,'Fill-ups'!$B$4:$B$1003,G$112,'Fill-ups'!$C$4:$C$1003,$A120,'Fill-ups'!$A$4:$A$1003,"&gt;="&amp;$B$3,'Fill-ups'!$A$4:$A$1003,"&lt;="&amp;$D$3)*100))</f>
        <v/>
      </c>
      <c r="H120" s="21">
        <f>IF(OR($A120="",H$112=""),"",IF(COUNTIFS('Fill-ups'!$B$4:$B$1003,H$112,'Fill-ups'!$C$4:$C$1003,$A120,'Fill-ups'!$J$4:$J$1003,"&gt;0",'Fill-ups'!$A$4:$A$1003,"&gt;="&amp;$B$3,'Fill-ups'!$A$4:$A$1003,"&lt;="&amp;$D$3)&lt;1,"",SUMIFS('Fill-ups'!$H$4:$H$1003,'Fill-ups'!$B$4:$B$1003,H$112,'Fill-ups'!$C$4:$C$1003,$A120,'Fill-ups'!$J$4:$J$1003,"&gt;0",'Fill-ups'!$A$4:$A$1003,"&gt;="&amp;$B$3,'Fill-ups'!$A$4:$A$1003,"&lt;="&amp;$D$3)/SUMIFS('Fill-ups'!$J$4:$J$1003,'Fill-ups'!$B$4:$B$1003,H$112,'Fill-ups'!$C$4:$C$1003,$A120,'Fill-ups'!$A$4:$A$1003,"&gt;="&amp;$B$3,'Fill-ups'!$A$4:$A$1003,"&lt;="&amp;$D$3)*100))</f>
        <v/>
      </c>
      <c r="I120" s="21">
        <f>IF(OR($A120="",I$112=""),"",IF(COUNTIFS('Fill-ups'!$B$4:$B$1003,I$112,'Fill-ups'!$C$4:$C$1003,$A120,'Fill-ups'!$J$4:$J$1003,"&gt;0",'Fill-ups'!$A$4:$A$1003,"&gt;="&amp;$B$3,'Fill-ups'!$A$4:$A$1003,"&lt;="&amp;$D$3)&lt;1,"",SUMIFS('Fill-ups'!$H$4:$H$1003,'Fill-ups'!$B$4:$B$1003,I$112,'Fill-ups'!$C$4:$C$1003,$A120,'Fill-ups'!$J$4:$J$1003,"&gt;0",'Fill-ups'!$A$4:$A$1003,"&gt;="&amp;$B$3,'Fill-ups'!$A$4:$A$1003,"&lt;="&amp;$D$3)/SUMIFS('Fill-ups'!$J$4:$J$1003,'Fill-ups'!$B$4:$B$1003,I$112,'Fill-ups'!$C$4:$C$1003,$A120,'Fill-ups'!$A$4:$A$1003,"&gt;="&amp;$B$3,'Fill-ups'!$A$4:$A$1003,"&lt;="&amp;$D$3)*100))</f>
        <v/>
      </c>
      <c r="J120" s="21">
        <f>IF(OR($A120="",J$112=""),"",IF(COUNTIFS('Fill-ups'!$B$4:$B$1003,J$112,'Fill-ups'!$C$4:$C$1003,$A120,'Fill-ups'!$J$4:$J$1003,"&gt;0",'Fill-ups'!$A$4:$A$1003,"&gt;="&amp;$B$3,'Fill-ups'!$A$4:$A$1003,"&lt;="&amp;$D$3)&lt;1,"",SUMIFS('Fill-ups'!$H$4:$H$1003,'Fill-ups'!$B$4:$B$1003,J$112,'Fill-ups'!$C$4:$C$1003,$A120,'Fill-ups'!$J$4:$J$1003,"&gt;0",'Fill-ups'!$A$4:$A$1003,"&gt;="&amp;$B$3,'Fill-ups'!$A$4:$A$1003,"&lt;="&amp;$D$3)/SUMIFS('Fill-ups'!$J$4:$J$1003,'Fill-ups'!$B$4:$B$1003,J$112,'Fill-ups'!$C$4:$C$1003,$A120,'Fill-ups'!$A$4:$A$1003,"&gt;="&amp;$B$3,'Fill-ups'!$A$4:$A$1003,"&lt;="&amp;$D$3)*100))</f>
        <v/>
      </c>
      <c r="K120" s="21">
        <f>IF(OR($A120="",K$112=""),"",IF(COUNTIFS('Fill-ups'!$B$4:$B$1003,K$112,'Fill-ups'!$C$4:$C$1003,$A120,'Fill-ups'!$J$4:$J$1003,"&gt;0",'Fill-ups'!$A$4:$A$1003,"&gt;="&amp;$B$3,'Fill-ups'!$A$4:$A$1003,"&lt;="&amp;$D$3)&lt;1,"",SUMIFS('Fill-ups'!$H$4:$H$1003,'Fill-ups'!$B$4:$B$1003,K$112,'Fill-ups'!$C$4:$C$1003,$A120,'Fill-ups'!$J$4:$J$1003,"&gt;0",'Fill-ups'!$A$4:$A$1003,"&gt;="&amp;$B$3,'Fill-ups'!$A$4:$A$1003,"&lt;="&amp;$D$3)/SUMIFS('Fill-ups'!$J$4:$J$1003,'Fill-ups'!$B$4:$B$1003,K$112,'Fill-ups'!$C$4:$C$1003,$A120,'Fill-ups'!$A$4:$A$1003,"&gt;="&amp;$B$3,'Fill-ups'!$A$4:$A$1003,"&lt;="&amp;$D$3)*100))</f>
        <v/>
      </c>
      <c r="L120" s="21">
        <f>IF(OR($A120="",L$112=""),"",IF(COUNTIFS('Fill-ups'!$B$4:$B$1003,L$112,'Fill-ups'!$C$4:$C$1003,$A120,'Fill-ups'!$J$4:$J$1003,"&gt;0",'Fill-ups'!$A$4:$A$1003,"&gt;="&amp;$B$3,'Fill-ups'!$A$4:$A$1003,"&lt;="&amp;$D$3)&lt;1,"",SUMIFS('Fill-ups'!$H$4:$H$1003,'Fill-ups'!$B$4:$B$1003,L$112,'Fill-ups'!$C$4:$C$1003,$A120,'Fill-ups'!$J$4:$J$1003,"&gt;0",'Fill-ups'!$A$4:$A$1003,"&gt;="&amp;$B$3,'Fill-ups'!$A$4:$A$1003,"&lt;="&amp;$D$3)/SUMIFS('Fill-ups'!$J$4:$J$1003,'Fill-ups'!$B$4:$B$1003,L$112,'Fill-ups'!$C$4:$C$1003,$A120,'Fill-ups'!$A$4:$A$1003,"&gt;="&amp;$B$3,'Fill-ups'!$A$4:$A$1003,"&lt;="&amp;$D$3)*100))</f>
        <v/>
      </c>
      <c r="M120" s="21">
        <f>IF(OR($A120="",M$112=""),"",IF(COUNTIFS('Fill-ups'!$B$4:$B$1003,M$112,'Fill-ups'!$C$4:$C$1003,$A120,'Fill-ups'!$J$4:$J$1003,"&gt;0",'Fill-ups'!$A$4:$A$1003,"&gt;="&amp;$B$3,'Fill-ups'!$A$4:$A$1003,"&lt;="&amp;$D$3)&lt;1,"",SUMIFS('Fill-ups'!$H$4:$H$1003,'Fill-ups'!$B$4:$B$1003,M$112,'Fill-ups'!$C$4:$C$1003,$A120,'Fill-ups'!$J$4:$J$1003,"&gt;0",'Fill-ups'!$A$4:$A$1003,"&gt;="&amp;$B$3,'Fill-ups'!$A$4:$A$1003,"&lt;="&amp;$D$3)/SUMIFS('Fill-ups'!$J$4:$J$1003,'Fill-ups'!$B$4:$B$1003,M$112,'Fill-ups'!$C$4:$C$1003,$A120,'Fill-ups'!$A$4:$A$1003,"&gt;="&amp;$B$3,'Fill-ups'!$A$4:$A$1003,"&lt;="&amp;$D$3)*100))</f>
        <v/>
      </c>
    </row>
    <row r="121">
      <c r="A121" s="17">
        <f>IF('Lists'!F12="","",'Lists'!F12)</f>
        <v/>
      </c>
      <c r="B121" s="21">
        <f>IF(OR($A121="",B$112=""),"",IF(COUNTIFS('Fill-ups'!$B$4:$B$1003,B$112,'Fill-ups'!$C$4:$C$1003,$A121,'Fill-ups'!$J$4:$J$1003,"&gt;0",'Fill-ups'!$A$4:$A$1003,"&gt;="&amp;$B$3,'Fill-ups'!$A$4:$A$1003,"&lt;="&amp;$D$3)&lt;1,"",SUMIFS('Fill-ups'!$H$4:$H$1003,'Fill-ups'!$B$4:$B$1003,B$112,'Fill-ups'!$C$4:$C$1003,$A121,'Fill-ups'!$J$4:$J$1003,"&gt;0",'Fill-ups'!$A$4:$A$1003,"&gt;="&amp;$B$3,'Fill-ups'!$A$4:$A$1003,"&lt;="&amp;$D$3)/SUMIFS('Fill-ups'!$J$4:$J$1003,'Fill-ups'!$B$4:$B$1003,B$112,'Fill-ups'!$C$4:$C$1003,$A121,'Fill-ups'!$A$4:$A$1003,"&gt;="&amp;$B$3,'Fill-ups'!$A$4:$A$1003,"&lt;="&amp;$D$3)*100))</f>
        <v/>
      </c>
      <c r="C121" s="21">
        <f>IF(OR($A121="",C$112=""),"",IF(COUNTIFS('Fill-ups'!$B$4:$B$1003,C$112,'Fill-ups'!$C$4:$C$1003,$A121,'Fill-ups'!$J$4:$J$1003,"&gt;0",'Fill-ups'!$A$4:$A$1003,"&gt;="&amp;$B$3,'Fill-ups'!$A$4:$A$1003,"&lt;="&amp;$D$3)&lt;1,"",SUMIFS('Fill-ups'!$H$4:$H$1003,'Fill-ups'!$B$4:$B$1003,C$112,'Fill-ups'!$C$4:$C$1003,$A121,'Fill-ups'!$J$4:$J$1003,"&gt;0",'Fill-ups'!$A$4:$A$1003,"&gt;="&amp;$B$3,'Fill-ups'!$A$4:$A$1003,"&lt;="&amp;$D$3)/SUMIFS('Fill-ups'!$J$4:$J$1003,'Fill-ups'!$B$4:$B$1003,C$112,'Fill-ups'!$C$4:$C$1003,$A121,'Fill-ups'!$A$4:$A$1003,"&gt;="&amp;$B$3,'Fill-ups'!$A$4:$A$1003,"&lt;="&amp;$D$3)*100))</f>
        <v/>
      </c>
      <c r="D121" s="21">
        <f>IF(OR($A121="",D$112=""),"",IF(COUNTIFS('Fill-ups'!$B$4:$B$1003,D$112,'Fill-ups'!$C$4:$C$1003,$A121,'Fill-ups'!$J$4:$J$1003,"&gt;0",'Fill-ups'!$A$4:$A$1003,"&gt;="&amp;$B$3,'Fill-ups'!$A$4:$A$1003,"&lt;="&amp;$D$3)&lt;1,"",SUMIFS('Fill-ups'!$H$4:$H$1003,'Fill-ups'!$B$4:$B$1003,D$112,'Fill-ups'!$C$4:$C$1003,$A121,'Fill-ups'!$J$4:$J$1003,"&gt;0",'Fill-ups'!$A$4:$A$1003,"&gt;="&amp;$B$3,'Fill-ups'!$A$4:$A$1003,"&lt;="&amp;$D$3)/SUMIFS('Fill-ups'!$J$4:$J$1003,'Fill-ups'!$B$4:$B$1003,D$112,'Fill-ups'!$C$4:$C$1003,$A121,'Fill-ups'!$A$4:$A$1003,"&gt;="&amp;$B$3,'Fill-ups'!$A$4:$A$1003,"&lt;="&amp;$D$3)*100))</f>
        <v/>
      </c>
      <c r="E121" s="21">
        <f>IF(OR($A121="",E$112=""),"",IF(COUNTIFS('Fill-ups'!$B$4:$B$1003,E$112,'Fill-ups'!$C$4:$C$1003,$A121,'Fill-ups'!$J$4:$J$1003,"&gt;0",'Fill-ups'!$A$4:$A$1003,"&gt;="&amp;$B$3,'Fill-ups'!$A$4:$A$1003,"&lt;="&amp;$D$3)&lt;1,"",SUMIFS('Fill-ups'!$H$4:$H$1003,'Fill-ups'!$B$4:$B$1003,E$112,'Fill-ups'!$C$4:$C$1003,$A121,'Fill-ups'!$J$4:$J$1003,"&gt;0",'Fill-ups'!$A$4:$A$1003,"&gt;="&amp;$B$3,'Fill-ups'!$A$4:$A$1003,"&lt;="&amp;$D$3)/SUMIFS('Fill-ups'!$J$4:$J$1003,'Fill-ups'!$B$4:$B$1003,E$112,'Fill-ups'!$C$4:$C$1003,$A121,'Fill-ups'!$A$4:$A$1003,"&gt;="&amp;$B$3,'Fill-ups'!$A$4:$A$1003,"&lt;="&amp;$D$3)*100))</f>
        <v/>
      </c>
      <c r="F121" s="21">
        <f>IF(OR($A121="",F$112=""),"",IF(COUNTIFS('Fill-ups'!$B$4:$B$1003,F$112,'Fill-ups'!$C$4:$C$1003,$A121,'Fill-ups'!$J$4:$J$1003,"&gt;0",'Fill-ups'!$A$4:$A$1003,"&gt;="&amp;$B$3,'Fill-ups'!$A$4:$A$1003,"&lt;="&amp;$D$3)&lt;1,"",SUMIFS('Fill-ups'!$H$4:$H$1003,'Fill-ups'!$B$4:$B$1003,F$112,'Fill-ups'!$C$4:$C$1003,$A121,'Fill-ups'!$J$4:$J$1003,"&gt;0",'Fill-ups'!$A$4:$A$1003,"&gt;="&amp;$B$3,'Fill-ups'!$A$4:$A$1003,"&lt;="&amp;$D$3)/SUMIFS('Fill-ups'!$J$4:$J$1003,'Fill-ups'!$B$4:$B$1003,F$112,'Fill-ups'!$C$4:$C$1003,$A121,'Fill-ups'!$A$4:$A$1003,"&gt;="&amp;$B$3,'Fill-ups'!$A$4:$A$1003,"&lt;="&amp;$D$3)*100))</f>
        <v/>
      </c>
      <c r="G121" s="21">
        <f>IF(OR($A121="",G$112=""),"",IF(COUNTIFS('Fill-ups'!$B$4:$B$1003,G$112,'Fill-ups'!$C$4:$C$1003,$A121,'Fill-ups'!$J$4:$J$1003,"&gt;0",'Fill-ups'!$A$4:$A$1003,"&gt;="&amp;$B$3,'Fill-ups'!$A$4:$A$1003,"&lt;="&amp;$D$3)&lt;1,"",SUMIFS('Fill-ups'!$H$4:$H$1003,'Fill-ups'!$B$4:$B$1003,G$112,'Fill-ups'!$C$4:$C$1003,$A121,'Fill-ups'!$J$4:$J$1003,"&gt;0",'Fill-ups'!$A$4:$A$1003,"&gt;="&amp;$B$3,'Fill-ups'!$A$4:$A$1003,"&lt;="&amp;$D$3)/SUMIFS('Fill-ups'!$J$4:$J$1003,'Fill-ups'!$B$4:$B$1003,G$112,'Fill-ups'!$C$4:$C$1003,$A121,'Fill-ups'!$A$4:$A$1003,"&gt;="&amp;$B$3,'Fill-ups'!$A$4:$A$1003,"&lt;="&amp;$D$3)*100))</f>
        <v/>
      </c>
      <c r="H121" s="21">
        <f>IF(OR($A121="",H$112=""),"",IF(COUNTIFS('Fill-ups'!$B$4:$B$1003,H$112,'Fill-ups'!$C$4:$C$1003,$A121,'Fill-ups'!$J$4:$J$1003,"&gt;0",'Fill-ups'!$A$4:$A$1003,"&gt;="&amp;$B$3,'Fill-ups'!$A$4:$A$1003,"&lt;="&amp;$D$3)&lt;1,"",SUMIFS('Fill-ups'!$H$4:$H$1003,'Fill-ups'!$B$4:$B$1003,H$112,'Fill-ups'!$C$4:$C$1003,$A121,'Fill-ups'!$J$4:$J$1003,"&gt;0",'Fill-ups'!$A$4:$A$1003,"&gt;="&amp;$B$3,'Fill-ups'!$A$4:$A$1003,"&lt;="&amp;$D$3)/SUMIFS('Fill-ups'!$J$4:$J$1003,'Fill-ups'!$B$4:$B$1003,H$112,'Fill-ups'!$C$4:$C$1003,$A121,'Fill-ups'!$A$4:$A$1003,"&gt;="&amp;$B$3,'Fill-ups'!$A$4:$A$1003,"&lt;="&amp;$D$3)*100))</f>
        <v/>
      </c>
      <c r="I121" s="21">
        <f>IF(OR($A121="",I$112=""),"",IF(COUNTIFS('Fill-ups'!$B$4:$B$1003,I$112,'Fill-ups'!$C$4:$C$1003,$A121,'Fill-ups'!$J$4:$J$1003,"&gt;0",'Fill-ups'!$A$4:$A$1003,"&gt;="&amp;$B$3,'Fill-ups'!$A$4:$A$1003,"&lt;="&amp;$D$3)&lt;1,"",SUMIFS('Fill-ups'!$H$4:$H$1003,'Fill-ups'!$B$4:$B$1003,I$112,'Fill-ups'!$C$4:$C$1003,$A121,'Fill-ups'!$J$4:$J$1003,"&gt;0",'Fill-ups'!$A$4:$A$1003,"&gt;="&amp;$B$3,'Fill-ups'!$A$4:$A$1003,"&lt;="&amp;$D$3)/SUMIFS('Fill-ups'!$J$4:$J$1003,'Fill-ups'!$B$4:$B$1003,I$112,'Fill-ups'!$C$4:$C$1003,$A121,'Fill-ups'!$A$4:$A$1003,"&gt;="&amp;$B$3,'Fill-ups'!$A$4:$A$1003,"&lt;="&amp;$D$3)*100))</f>
        <v/>
      </c>
      <c r="J121" s="21">
        <f>IF(OR($A121="",J$112=""),"",IF(COUNTIFS('Fill-ups'!$B$4:$B$1003,J$112,'Fill-ups'!$C$4:$C$1003,$A121,'Fill-ups'!$J$4:$J$1003,"&gt;0",'Fill-ups'!$A$4:$A$1003,"&gt;="&amp;$B$3,'Fill-ups'!$A$4:$A$1003,"&lt;="&amp;$D$3)&lt;1,"",SUMIFS('Fill-ups'!$H$4:$H$1003,'Fill-ups'!$B$4:$B$1003,J$112,'Fill-ups'!$C$4:$C$1003,$A121,'Fill-ups'!$J$4:$J$1003,"&gt;0",'Fill-ups'!$A$4:$A$1003,"&gt;="&amp;$B$3,'Fill-ups'!$A$4:$A$1003,"&lt;="&amp;$D$3)/SUMIFS('Fill-ups'!$J$4:$J$1003,'Fill-ups'!$B$4:$B$1003,J$112,'Fill-ups'!$C$4:$C$1003,$A121,'Fill-ups'!$A$4:$A$1003,"&gt;="&amp;$B$3,'Fill-ups'!$A$4:$A$1003,"&lt;="&amp;$D$3)*100))</f>
        <v/>
      </c>
      <c r="K121" s="21">
        <f>IF(OR($A121="",K$112=""),"",IF(COUNTIFS('Fill-ups'!$B$4:$B$1003,K$112,'Fill-ups'!$C$4:$C$1003,$A121,'Fill-ups'!$J$4:$J$1003,"&gt;0",'Fill-ups'!$A$4:$A$1003,"&gt;="&amp;$B$3,'Fill-ups'!$A$4:$A$1003,"&lt;="&amp;$D$3)&lt;1,"",SUMIFS('Fill-ups'!$H$4:$H$1003,'Fill-ups'!$B$4:$B$1003,K$112,'Fill-ups'!$C$4:$C$1003,$A121,'Fill-ups'!$J$4:$J$1003,"&gt;0",'Fill-ups'!$A$4:$A$1003,"&gt;="&amp;$B$3,'Fill-ups'!$A$4:$A$1003,"&lt;="&amp;$D$3)/SUMIFS('Fill-ups'!$J$4:$J$1003,'Fill-ups'!$B$4:$B$1003,K$112,'Fill-ups'!$C$4:$C$1003,$A121,'Fill-ups'!$A$4:$A$1003,"&gt;="&amp;$B$3,'Fill-ups'!$A$4:$A$1003,"&lt;="&amp;$D$3)*100))</f>
        <v/>
      </c>
      <c r="L121" s="21">
        <f>IF(OR($A121="",L$112=""),"",IF(COUNTIFS('Fill-ups'!$B$4:$B$1003,L$112,'Fill-ups'!$C$4:$C$1003,$A121,'Fill-ups'!$J$4:$J$1003,"&gt;0",'Fill-ups'!$A$4:$A$1003,"&gt;="&amp;$B$3,'Fill-ups'!$A$4:$A$1003,"&lt;="&amp;$D$3)&lt;1,"",SUMIFS('Fill-ups'!$H$4:$H$1003,'Fill-ups'!$B$4:$B$1003,L$112,'Fill-ups'!$C$4:$C$1003,$A121,'Fill-ups'!$J$4:$J$1003,"&gt;0",'Fill-ups'!$A$4:$A$1003,"&gt;="&amp;$B$3,'Fill-ups'!$A$4:$A$1003,"&lt;="&amp;$D$3)/SUMIFS('Fill-ups'!$J$4:$J$1003,'Fill-ups'!$B$4:$B$1003,L$112,'Fill-ups'!$C$4:$C$1003,$A121,'Fill-ups'!$A$4:$A$1003,"&gt;="&amp;$B$3,'Fill-ups'!$A$4:$A$1003,"&lt;="&amp;$D$3)*100))</f>
        <v/>
      </c>
      <c r="M121" s="21">
        <f>IF(OR($A121="",M$112=""),"",IF(COUNTIFS('Fill-ups'!$B$4:$B$1003,M$112,'Fill-ups'!$C$4:$C$1003,$A121,'Fill-ups'!$J$4:$J$1003,"&gt;0",'Fill-ups'!$A$4:$A$1003,"&gt;="&amp;$B$3,'Fill-ups'!$A$4:$A$1003,"&lt;="&amp;$D$3)&lt;1,"",SUMIFS('Fill-ups'!$H$4:$H$1003,'Fill-ups'!$B$4:$B$1003,M$112,'Fill-ups'!$C$4:$C$1003,$A121,'Fill-ups'!$J$4:$J$1003,"&gt;0",'Fill-ups'!$A$4:$A$1003,"&gt;="&amp;$B$3,'Fill-ups'!$A$4:$A$1003,"&lt;="&amp;$D$3)/SUMIFS('Fill-ups'!$J$4:$J$1003,'Fill-ups'!$B$4:$B$1003,M$112,'Fill-ups'!$C$4:$C$1003,$A121,'Fill-ups'!$A$4:$A$1003,"&gt;="&amp;$B$3,'Fill-ups'!$A$4:$A$1003,"&lt;="&amp;$D$3)*100))</f>
        <v/>
      </c>
    </row>
    <row r="122">
      <c r="A122" s="17">
        <f>IF('Lists'!F13="","",'Lists'!F13)</f>
        <v/>
      </c>
      <c r="B122" s="21">
        <f>IF(OR($A122="",B$112=""),"",IF(COUNTIFS('Fill-ups'!$B$4:$B$1003,B$112,'Fill-ups'!$C$4:$C$1003,$A122,'Fill-ups'!$J$4:$J$1003,"&gt;0",'Fill-ups'!$A$4:$A$1003,"&gt;="&amp;$B$3,'Fill-ups'!$A$4:$A$1003,"&lt;="&amp;$D$3)&lt;1,"",SUMIFS('Fill-ups'!$H$4:$H$1003,'Fill-ups'!$B$4:$B$1003,B$112,'Fill-ups'!$C$4:$C$1003,$A122,'Fill-ups'!$J$4:$J$1003,"&gt;0",'Fill-ups'!$A$4:$A$1003,"&gt;="&amp;$B$3,'Fill-ups'!$A$4:$A$1003,"&lt;="&amp;$D$3)/SUMIFS('Fill-ups'!$J$4:$J$1003,'Fill-ups'!$B$4:$B$1003,B$112,'Fill-ups'!$C$4:$C$1003,$A122,'Fill-ups'!$A$4:$A$1003,"&gt;="&amp;$B$3,'Fill-ups'!$A$4:$A$1003,"&lt;="&amp;$D$3)*100))</f>
        <v/>
      </c>
      <c r="C122" s="21">
        <f>IF(OR($A122="",C$112=""),"",IF(COUNTIFS('Fill-ups'!$B$4:$B$1003,C$112,'Fill-ups'!$C$4:$C$1003,$A122,'Fill-ups'!$J$4:$J$1003,"&gt;0",'Fill-ups'!$A$4:$A$1003,"&gt;="&amp;$B$3,'Fill-ups'!$A$4:$A$1003,"&lt;="&amp;$D$3)&lt;1,"",SUMIFS('Fill-ups'!$H$4:$H$1003,'Fill-ups'!$B$4:$B$1003,C$112,'Fill-ups'!$C$4:$C$1003,$A122,'Fill-ups'!$J$4:$J$1003,"&gt;0",'Fill-ups'!$A$4:$A$1003,"&gt;="&amp;$B$3,'Fill-ups'!$A$4:$A$1003,"&lt;="&amp;$D$3)/SUMIFS('Fill-ups'!$J$4:$J$1003,'Fill-ups'!$B$4:$B$1003,C$112,'Fill-ups'!$C$4:$C$1003,$A122,'Fill-ups'!$A$4:$A$1003,"&gt;="&amp;$B$3,'Fill-ups'!$A$4:$A$1003,"&lt;="&amp;$D$3)*100))</f>
        <v/>
      </c>
      <c r="D122" s="21">
        <f>IF(OR($A122="",D$112=""),"",IF(COUNTIFS('Fill-ups'!$B$4:$B$1003,D$112,'Fill-ups'!$C$4:$C$1003,$A122,'Fill-ups'!$J$4:$J$1003,"&gt;0",'Fill-ups'!$A$4:$A$1003,"&gt;="&amp;$B$3,'Fill-ups'!$A$4:$A$1003,"&lt;="&amp;$D$3)&lt;1,"",SUMIFS('Fill-ups'!$H$4:$H$1003,'Fill-ups'!$B$4:$B$1003,D$112,'Fill-ups'!$C$4:$C$1003,$A122,'Fill-ups'!$J$4:$J$1003,"&gt;0",'Fill-ups'!$A$4:$A$1003,"&gt;="&amp;$B$3,'Fill-ups'!$A$4:$A$1003,"&lt;="&amp;$D$3)/SUMIFS('Fill-ups'!$J$4:$J$1003,'Fill-ups'!$B$4:$B$1003,D$112,'Fill-ups'!$C$4:$C$1003,$A122,'Fill-ups'!$A$4:$A$1003,"&gt;="&amp;$B$3,'Fill-ups'!$A$4:$A$1003,"&lt;="&amp;$D$3)*100))</f>
        <v/>
      </c>
      <c r="E122" s="21">
        <f>IF(OR($A122="",E$112=""),"",IF(COUNTIFS('Fill-ups'!$B$4:$B$1003,E$112,'Fill-ups'!$C$4:$C$1003,$A122,'Fill-ups'!$J$4:$J$1003,"&gt;0",'Fill-ups'!$A$4:$A$1003,"&gt;="&amp;$B$3,'Fill-ups'!$A$4:$A$1003,"&lt;="&amp;$D$3)&lt;1,"",SUMIFS('Fill-ups'!$H$4:$H$1003,'Fill-ups'!$B$4:$B$1003,E$112,'Fill-ups'!$C$4:$C$1003,$A122,'Fill-ups'!$J$4:$J$1003,"&gt;0",'Fill-ups'!$A$4:$A$1003,"&gt;="&amp;$B$3,'Fill-ups'!$A$4:$A$1003,"&lt;="&amp;$D$3)/SUMIFS('Fill-ups'!$J$4:$J$1003,'Fill-ups'!$B$4:$B$1003,E$112,'Fill-ups'!$C$4:$C$1003,$A122,'Fill-ups'!$A$4:$A$1003,"&gt;="&amp;$B$3,'Fill-ups'!$A$4:$A$1003,"&lt;="&amp;$D$3)*100))</f>
        <v/>
      </c>
      <c r="F122" s="21">
        <f>IF(OR($A122="",F$112=""),"",IF(COUNTIFS('Fill-ups'!$B$4:$B$1003,F$112,'Fill-ups'!$C$4:$C$1003,$A122,'Fill-ups'!$J$4:$J$1003,"&gt;0",'Fill-ups'!$A$4:$A$1003,"&gt;="&amp;$B$3,'Fill-ups'!$A$4:$A$1003,"&lt;="&amp;$D$3)&lt;1,"",SUMIFS('Fill-ups'!$H$4:$H$1003,'Fill-ups'!$B$4:$B$1003,F$112,'Fill-ups'!$C$4:$C$1003,$A122,'Fill-ups'!$J$4:$J$1003,"&gt;0",'Fill-ups'!$A$4:$A$1003,"&gt;="&amp;$B$3,'Fill-ups'!$A$4:$A$1003,"&lt;="&amp;$D$3)/SUMIFS('Fill-ups'!$J$4:$J$1003,'Fill-ups'!$B$4:$B$1003,F$112,'Fill-ups'!$C$4:$C$1003,$A122,'Fill-ups'!$A$4:$A$1003,"&gt;="&amp;$B$3,'Fill-ups'!$A$4:$A$1003,"&lt;="&amp;$D$3)*100))</f>
        <v/>
      </c>
      <c r="G122" s="21">
        <f>IF(OR($A122="",G$112=""),"",IF(COUNTIFS('Fill-ups'!$B$4:$B$1003,G$112,'Fill-ups'!$C$4:$C$1003,$A122,'Fill-ups'!$J$4:$J$1003,"&gt;0",'Fill-ups'!$A$4:$A$1003,"&gt;="&amp;$B$3,'Fill-ups'!$A$4:$A$1003,"&lt;="&amp;$D$3)&lt;1,"",SUMIFS('Fill-ups'!$H$4:$H$1003,'Fill-ups'!$B$4:$B$1003,G$112,'Fill-ups'!$C$4:$C$1003,$A122,'Fill-ups'!$J$4:$J$1003,"&gt;0",'Fill-ups'!$A$4:$A$1003,"&gt;="&amp;$B$3,'Fill-ups'!$A$4:$A$1003,"&lt;="&amp;$D$3)/SUMIFS('Fill-ups'!$J$4:$J$1003,'Fill-ups'!$B$4:$B$1003,G$112,'Fill-ups'!$C$4:$C$1003,$A122,'Fill-ups'!$A$4:$A$1003,"&gt;="&amp;$B$3,'Fill-ups'!$A$4:$A$1003,"&lt;="&amp;$D$3)*100))</f>
        <v/>
      </c>
      <c r="H122" s="21">
        <f>IF(OR($A122="",H$112=""),"",IF(COUNTIFS('Fill-ups'!$B$4:$B$1003,H$112,'Fill-ups'!$C$4:$C$1003,$A122,'Fill-ups'!$J$4:$J$1003,"&gt;0",'Fill-ups'!$A$4:$A$1003,"&gt;="&amp;$B$3,'Fill-ups'!$A$4:$A$1003,"&lt;="&amp;$D$3)&lt;1,"",SUMIFS('Fill-ups'!$H$4:$H$1003,'Fill-ups'!$B$4:$B$1003,H$112,'Fill-ups'!$C$4:$C$1003,$A122,'Fill-ups'!$J$4:$J$1003,"&gt;0",'Fill-ups'!$A$4:$A$1003,"&gt;="&amp;$B$3,'Fill-ups'!$A$4:$A$1003,"&lt;="&amp;$D$3)/SUMIFS('Fill-ups'!$J$4:$J$1003,'Fill-ups'!$B$4:$B$1003,H$112,'Fill-ups'!$C$4:$C$1003,$A122,'Fill-ups'!$A$4:$A$1003,"&gt;="&amp;$B$3,'Fill-ups'!$A$4:$A$1003,"&lt;="&amp;$D$3)*100))</f>
        <v/>
      </c>
      <c r="I122" s="21">
        <f>IF(OR($A122="",I$112=""),"",IF(COUNTIFS('Fill-ups'!$B$4:$B$1003,I$112,'Fill-ups'!$C$4:$C$1003,$A122,'Fill-ups'!$J$4:$J$1003,"&gt;0",'Fill-ups'!$A$4:$A$1003,"&gt;="&amp;$B$3,'Fill-ups'!$A$4:$A$1003,"&lt;="&amp;$D$3)&lt;1,"",SUMIFS('Fill-ups'!$H$4:$H$1003,'Fill-ups'!$B$4:$B$1003,I$112,'Fill-ups'!$C$4:$C$1003,$A122,'Fill-ups'!$J$4:$J$1003,"&gt;0",'Fill-ups'!$A$4:$A$1003,"&gt;="&amp;$B$3,'Fill-ups'!$A$4:$A$1003,"&lt;="&amp;$D$3)/SUMIFS('Fill-ups'!$J$4:$J$1003,'Fill-ups'!$B$4:$B$1003,I$112,'Fill-ups'!$C$4:$C$1003,$A122,'Fill-ups'!$A$4:$A$1003,"&gt;="&amp;$B$3,'Fill-ups'!$A$4:$A$1003,"&lt;="&amp;$D$3)*100))</f>
        <v/>
      </c>
      <c r="J122" s="21">
        <f>IF(OR($A122="",J$112=""),"",IF(COUNTIFS('Fill-ups'!$B$4:$B$1003,J$112,'Fill-ups'!$C$4:$C$1003,$A122,'Fill-ups'!$J$4:$J$1003,"&gt;0",'Fill-ups'!$A$4:$A$1003,"&gt;="&amp;$B$3,'Fill-ups'!$A$4:$A$1003,"&lt;="&amp;$D$3)&lt;1,"",SUMIFS('Fill-ups'!$H$4:$H$1003,'Fill-ups'!$B$4:$B$1003,J$112,'Fill-ups'!$C$4:$C$1003,$A122,'Fill-ups'!$J$4:$J$1003,"&gt;0",'Fill-ups'!$A$4:$A$1003,"&gt;="&amp;$B$3,'Fill-ups'!$A$4:$A$1003,"&lt;="&amp;$D$3)/SUMIFS('Fill-ups'!$J$4:$J$1003,'Fill-ups'!$B$4:$B$1003,J$112,'Fill-ups'!$C$4:$C$1003,$A122,'Fill-ups'!$A$4:$A$1003,"&gt;="&amp;$B$3,'Fill-ups'!$A$4:$A$1003,"&lt;="&amp;$D$3)*100))</f>
        <v/>
      </c>
      <c r="K122" s="21">
        <f>IF(OR($A122="",K$112=""),"",IF(COUNTIFS('Fill-ups'!$B$4:$B$1003,K$112,'Fill-ups'!$C$4:$C$1003,$A122,'Fill-ups'!$J$4:$J$1003,"&gt;0",'Fill-ups'!$A$4:$A$1003,"&gt;="&amp;$B$3,'Fill-ups'!$A$4:$A$1003,"&lt;="&amp;$D$3)&lt;1,"",SUMIFS('Fill-ups'!$H$4:$H$1003,'Fill-ups'!$B$4:$B$1003,K$112,'Fill-ups'!$C$4:$C$1003,$A122,'Fill-ups'!$J$4:$J$1003,"&gt;0",'Fill-ups'!$A$4:$A$1003,"&gt;="&amp;$B$3,'Fill-ups'!$A$4:$A$1003,"&lt;="&amp;$D$3)/SUMIFS('Fill-ups'!$J$4:$J$1003,'Fill-ups'!$B$4:$B$1003,K$112,'Fill-ups'!$C$4:$C$1003,$A122,'Fill-ups'!$A$4:$A$1003,"&gt;="&amp;$B$3,'Fill-ups'!$A$4:$A$1003,"&lt;="&amp;$D$3)*100))</f>
        <v/>
      </c>
      <c r="L122" s="21">
        <f>IF(OR($A122="",L$112=""),"",IF(COUNTIFS('Fill-ups'!$B$4:$B$1003,L$112,'Fill-ups'!$C$4:$C$1003,$A122,'Fill-ups'!$J$4:$J$1003,"&gt;0",'Fill-ups'!$A$4:$A$1003,"&gt;="&amp;$B$3,'Fill-ups'!$A$4:$A$1003,"&lt;="&amp;$D$3)&lt;1,"",SUMIFS('Fill-ups'!$H$4:$H$1003,'Fill-ups'!$B$4:$B$1003,L$112,'Fill-ups'!$C$4:$C$1003,$A122,'Fill-ups'!$J$4:$J$1003,"&gt;0",'Fill-ups'!$A$4:$A$1003,"&gt;="&amp;$B$3,'Fill-ups'!$A$4:$A$1003,"&lt;="&amp;$D$3)/SUMIFS('Fill-ups'!$J$4:$J$1003,'Fill-ups'!$B$4:$B$1003,L$112,'Fill-ups'!$C$4:$C$1003,$A122,'Fill-ups'!$A$4:$A$1003,"&gt;="&amp;$B$3,'Fill-ups'!$A$4:$A$1003,"&lt;="&amp;$D$3)*100))</f>
        <v/>
      </c>
      <c r="M122" s="21">
        <f>IF(OR($A122="",M$112=""),"",IF(COUNTIFS('Fill-ups'!$B$4:$B$1003,M$112,'Fill-ups'!$C$4:$C$1003,$A122,'Fill-ups'!$J$4:$J$1003,"&gt;0",'Fill-ups'!$A$4:$A$1003,"&gt;="&amp;$B$3,'Fill-ups'!$A$4:$A$1003,"&lt;="&amp;$D$3)&lt;1,"",SUMIFS('Fill-ups'!$H$4:$H$1003,'Fill-ups'!$B$4:$B$1003,M$112,'Fill-ups'!$C$4:$C$1003,$A122,'Fill-ups'!$J$4:$J$1003,"&gt;0",'Fill-ups'!$A$4:$A$1003,"&gt;="&amp;$B$3,'Fill-ups'!$A$4:$A$1003,"&lt;="&amp;$D$3)/SUMIFS('Fill-ups'!$J$4:$J$1003,'Fill-ups'!$B$4:$B$1003,M$112,'Fill-ups'!$C$4:$C$1003,$A122,'Fill-ups'!$A$4:$A$1003,"&gt;="&amp;$B$3,'Fill-ups'!$A$4:$A$1003,"&lt;="&amp;$D$3)*100))</f>
        <v/>
      </c>
    </row>
    <row r="123">
      <c r="A123" s="17">
        <f>IF('Lists'!F14="","",'Lists'!F14)</f>
        <v/>
      </c>
      <c r="B123" s="21">
        <f>IF(OR($A123="",B$112=""),"",IF(COUNTIFS('Fill-ups'!$B$4:$B$1003,B$112,'Fill-ups'!$C$4:$C$1003,$A123,'Fill-ups'!$J$4:$J$1003,"&gt;0",'Fill-ups'!$A$4:$A$1003,"&gt;="&amp;$B$3,'Fill-ups'!$A$4:$A$1003,"&lt;="&amp;$D$3)&lt;1,"",SUMIFS('Fill-ups'!$H$4:$H$1003,'Fill-ups'!$B$4:$B$1003,B$112,'Fill-ups'!$C$4:$C$1003,$A123,'Fill-ups'!$J$4:$J$1003,"&gt;0",'Fill-ups'!$A$4:$A$1003,"&gt;="&amp;$B$3,'Fill-ups'!$A$4:$A$1003,"&lt;="&amp;$D$3)/SUMIFS('Fill-ups'!$J$4:$J$1003,'Fill-ups'!$B$4:$B$1003,B$112,'Fill-ups'!$C$4:$C$1003,$A123,'Fill-ups'!$A$4:$A$1003,"&gt;="&amp;$B$3,'Fill-ups'!$A$4:$A$1003,"&lt;="&amp;$D$3)*100))</f>
        <v/>
      </c>
      <c r="C123" s="21">
        <f>IF(OR($A123="",C$112=""),"",IF(COUNTIFS('Fill-ups'!$B$4:$B$1003,C$112,'Fill-ups'!$C$4:$C$1003,$A123,'Fill-ups'!$J$4:$J$1003,"&gt;0",'Fill-ups'!$A$4:$A$1003,"&gt;="&amp;$B$3,'Fill-ups'!$A$4:$A$1003,"&lt;="&amp;$D$3)&lt;1,"",SUMIFS('Fill-ups'!$H$4:$H$1003,'Fill-ups'!$B$4:$B$1003,C$112,'Fill-ups'!$C$4:$C$1003,$A123,'Fill-ups'!$J$4:$J$1003,"&gt;0",'Fill-ups'!$A$4:$A$1003,"&gt;="&amp;$B$3,'Fill-ups'!$A$4:$A$1003,"&lt;="&amp;$D$3)/SUMIFS('Fill-ups'!$J$4:$J$1003,'Fill-ups'!$B$4:$B$1003,C$112,'Fill-ups'!$C$4:$C$1003,$A123,'Fill-ups'!$A$4:$A$1003,"&gt;="&amp;$B$3,'Fill-ups'!$A$4:$A$1003,"&lt;="&amp;$D$3)*100))</f>
        <v/>
      </c>
      <c r="D123" s="21">
        <f>IF(OR($A123="",D$112=""),"",IF(COUNTIFS('Fill-ups'!$B$4:$B$1003,D$112,'Fill-ups'!$C$4:$C$1003,$A123,'Fill-ups'!$J$4:$J$1003,"&gt;0",'Fill-ups'!$A$4:$A$1003,"&gt;="&amp;$B$3,'Fill-ups'!$A$4:$A$1003,"&lt;="&amp;$D$3)&lt;1,"",SUMIFS('Fill-ups'!$H$4:$H$1003,'Fill-ups'!$B$4:$B$1003,D$112,'Fill-ups'!$C$4:$C$1003,$A123,'Fill-ups'!$J$4:$J$1003,"&gt;0",'Fill-ups'!$A$4:$A$1003,"&gt;="&amp;$B$3,'Fill-ups'!$A$4:$A$1003,"&lt;="&amp;$D$3)/SUMIFS('Fill-ups'!$J$4:$J$1003,'Fill-ups'!$B$4:$B$1003,D$112,'Fill-ups'!$C$4:$C$1003,$A123,'Fill-ups'!$A$4:$A$1003,"&gt;="&amp;$B$3,'Fill-ups'!$A$4:$A$1003,"&lt;="&amp;$D$3)*100))</f>
        <v/>
      </c>
      <c r="E123" s="21">
        <f>IF(OR($A123="",E$112=""),"",IF(COUNTIFS('Fill-ups'!$B$4:$B$1003,E$112,'Fill-ups'!$C$4:$C$1003,$A123,'Fill-ups'!$J$4:$J$1003,"&gt;0",'Fill-ups'!$A$4:$A$1003,"&gt;="&amp;$B$3,'Fill-ups'!$A$4:$A$1003,"&lt;="&amp;$D$3)&lt;1,"",SUMIFS('Fill-ups'!$H$4:$H$1003,'Fill-ups'!$B$4:$B$1003,E$112,'Fill-ups'!$C$4:$C$1003,$A123,'Fill-ups'!$J$4:$J$1003,"&gt;0",'Fill-ups'!$A$4:$A$1003,"&gt;="&amp;$B$3,'Fill-ups'!$A$4:$A$1003,"&lt;="&amp;$D$3)/SUMIFS('Fill-ups'!$J$4:$J$1003,'Fill-ups'!$B$4:$B$1003,E$112,'Fill-ups'!$C$4:$C$1003,$A123,'Fill-ups'!$A$4:$A$1003,"&gt;="&amp;$B$3,'Fill-ups'!$A$4:$A$1003,"&lt;="&amp;$D$3)*100))</f>
        <v/>
      </c>
      <c r="F123" s="21">
        <f>IF(OR($A123="",F$112=""),"",IF(COUNTIFS('Fill-ups'!$B$4:$B$1003,F$112,'Fill-ups'!$C$4:$C$1003,$A123,'Fill-ups'!$J$4:$J$1003,"&gt;0",'Fill-ups'!$A$4:$A$1003,"&gt;="&amp;$B$3,'Fill-ups'!$A$4:$A$1003,"&lt;="&amp;$D$3)&lt;1,"",SUMIFS('Fill-ups'!$H$4:$H$1003,'Fill-ups'!$B$4:$B$1003,F$112,'Fill-ups'!$C$4:$C$1003,$A123,'Fill-ups'!$J$4:$J$1003,"&gt;0",'Fill-ups'!$A$4:$A$1003,"&gt;="&amp;$B$3,'Fill-ups'!$A$4:$A$1003,"&lt;="&amp;$D$3)/SUMIFS('Fill-ups'!$J$4:$J$1003,'Fill-ups'!$B$4:$B$1003,F$112,'Fill-ups'!$C$4:$C$1003,$A123,'Fill-ups'!$A$4:$A$1003,"&gt;="&amp;$B$3,'Fill-ups'!$A$4:$A$1003,"&lt;="&amp;$D$3)*100))</f>
        <v/>
      </c>
      <c r="G123" s="21">
        <f>IF(OR($A123="",G$112=""),"",IF(COUNTIFS('Fill-ups'!$B$4:$B$1003,G$112,'Fill-ups'!$C$4:$C$1003,$A123,'Fill-ups'!$J$4:$J$1003,"&gt;0",'Fill-ups'!$A$4:$A$1003,"&gt;="&amp;$B$3,'Fill-ups'!$A$4:$A$1003,"&lt;="&amp;$D$3)&lt;1,"",SUMIFS('Fill-ups'!$H$4:$H$1003,'Fill-ups'!$B$4:$B$1003,G$112,'Fill-ups'!$C$4:$C$1003,$A123,'Fill-ups'!$J$4:$J$1003,"&gt;0",'Fill-ups'!$A$4:$A$1003,"&gt;="&amp;$B$3,'Fill-ups'!$A$4:$A$1003,"&lt;="&amp;$D$3)/SUMIFS('Fill-ups'!$J$4:$J$1003,'Fill-ups'!$B$4:$B$1003,G$112,'Fill-ups'!$C$4:$C$1003,$A123,'Fill-ups'!$A$4:$A$1003,"&gt;="&amp;$B$3,'Fill-ups'!$A$4:$A$1003,"&lt;="&amp;$D$3)*100))</f>
        <v/>
      </c>
      <c r="H123" s="21">
        <f>IF(OR($A123="",H$112=""),"",IF(COUNTIFS('Fill-ups'!$B$4:$B$1003,H$112,'Fill-ups'!$C$4:$C$1003,$A123,'Fill-ups'!$J$4:$J$1003,"&gt;0",'Fill-ups'!$A$4:$A$1003,"&gt;="&amp;$B$3,'Fill-ups'!$A$4:$A$1003,"&lt;="&amp;$D$3)&lt;1,"",SUMIFS('Fill-ups'!$H$4:$H$1003,'Fill-ups'!$B$4:$B$1003,H$112,'Fill-ups'!$C$4:$C$1003,$A123,'Fill-ups'!$J$4:$J$1003,"&gt;0",'Fill-ups'!$A$4:$A$1003,"&gt;="&amp;$B$3,'Fill-ups'!$A$4:$A$1003,"&lt;="&amp;$D$3)/SUMIFS('Fill-ups'!$J$4:$J$1003,'Fill-ups'!$B$4:$B$1003,H$112,'Fill-ups'!$C$4:$C$1003,$A123,'Fill-ups'!$A$4:$A$1003,"&gt;="&amp;$B$3,'Fill-ups'!$A$4:$A$1003,"&lt;="&amp;$D$3)*100))</f>
        <v/>
      </c>
      <c r="I123" s="21">
        <f>IF(OR($A123="",I$112=""),"",IF(COUNTIFS('Fill-ups'!$B$4:$B$1003,I$112,'Fill-ups'!$C$4:$C$1003,$A123,'Fill-ups'!$J$4:$J$1003,"&gt;0",'Fill-ups'!$A$4:$A$1003,"&gt;="&amp;$B$3,'Fill-ups'!$A$4:$A$1003,"&lt;="&amp;$D$3)&lt;1,"",SUMIFS('Fill-ups'!$H$4:$H$1003,'Fill-ups'!$B$4:$B$1003,I$112,'Fill-ups'!$C$4:$C$1003,$A123,'Fill-ups'!$J$4:$J$1003,"&gt;0",'Fill-ups'!$A$4:$A$1003,"&gt;="&amp;$B$3,'Fill-ups'!$A$4:$A$1003,"&lt;="&amp;$D$3)/SUMIFS('Fill-ups'!$J$4:$J$1003,'Fill-ups'!$B$4:$B$1003,I$112,'Fill-ups'!$C$4:$C$1003,$A123,'Fill-ups'!$A$4:$A$1003,"&gt;="&amp;$B$3,'Fill-ups'!$A$4:$A$1003,"&lt;="&amp;$D$3)*100))</f>
        <v/>
      </c>
      <c r="J123" s="21">
        <f>IF(OR($A123="",J$112=""),"",IF(COUNTIFS('Fill-ups'!$B$4:$B$1003,J$112,'Fill-ups'!$C$4:$C$1003,$A123,'Fill-ups'!$J$4:$J$1003,"&gt;0",'Fill-ups'!$A$4:$A$1003,"&gt;="&amp;$B$3,'Fill-ups'!$A$4:$A$1003,"&lt;="&amp;$D$3)&lt;1,"",SUMIFS('Fill-ups'!$H$4:$H$1003,'Fill-ups'!$B$4:$B$1003,J$112,'Fill-ups'!$C$4:$C$1003,$A123,'Fill-ups'!$J$4:$J$1003,"&gt;0",'Fill-ups'!$A$4:$A$1003,"&gt;="&amp;$B$3,'Fill-ups'!$A$4:$A$1003,"&lt;="&amp;$D$3)/SUMIFS('Fill-ups'!$J$4:$J$1003,'Fill-ups'!$B$4:$B$1003,J$112,'Fill-ups'!$C$4:$C$1003,$A123,'Fill-ups'!$A$4:$A$1003,"&gt;="&amp;$B$3,'Fill-ups'!$A$4:$A$1003,"&lt;="&amp;$D$3)*100))</f>
        <v/>
      </c>
      <c r="K123" s="21">
        <f>IF(OR($A123="",K$112=""),"",IF(COUNTIFS('Fill-ups'!$B$4:$B$1003,K$112,'Fill-ups'!$C$4:$C$1003,$A123,'Fill-ups'!$J$4:$J$1003,"&gt;0",'Fill-ups'!$A$4:$A$1003,"&gt;="&amp;$B$3,'Fill-ups'!$A$4:$A$1003,"&lt;="&amp;$D$3)&lt;1,"",SUMIFS('Fill-ups'!$H$4:$H$1003,'Fill-ups'!$B$4:$B$1003,K$112,'Fill-ups'!$C$4:$C$1003,$A123,'Fill-ups'!$J$4:$J$1003,"&gt;0",'Fill-ups'!$A$4:$A$1003,"&gt;="&amp;$B$3,'Fill-ups'!$A$4:$A$1003,"&lt;="&amp;$D$3)/SUMIFS('Fill-ups'!$J$4:$J$1003,'Fill-ups'!$B$4:$B$1003,K$112,'Fill-ups'!$C$4:$C$1003,$A123,'Fill-ups'!$A$4:$A$1003,"&gt;="&amp;$B$3,'Fill-ups'!$A$4:$A$1003,"&lt;="&amp;$D$3)*100))</f>
        <v/>
      </c>
      <c r="L123" s="21">
        <f>IF(OR($A123="",L$112=""),"",IF(COUNTIFS('Fill-ups'!$B$4:$B$1003,L$112,'Fill-ups'!$C$4:$C$1003,$A123,'Fill-ups'!$J$4:$J$1003,"&gt;0",'Fill-ups'!$A$4:$A$1003,"&gt;="&amp;$B$3,'Fill-ups'!$A$4:$A$1003,"&lt;="&amp;$D$3)&lt;1,"",SUMIFS('Fill-ups'!$H$4:$H$1003,'Fill-ups'!$B$4:$B$1003,L$112,'Fill-ups'!$C$4:$C$1003,$A123,'Fill-ups'!$J$4:$J$1003,"&gt;0",'Fill-ups'!$A$4:$A$1003,"&gt;="&amp;$B$3,'Fill-ups'!$A$4:$A$1003,"&lt;="&amp;$D$3)/SUMIFS('Fill-ups'!$J$4:$J$1003,'Fill-ups'!$B$4:$B$1003,L$112,'Fill-ups'!$C$4:$C$1003,$A123,'Fill-ups'!$A$4:$A$1003,"&gt;="&amp;$B$3,'Fill-ups'!$A$4:$A$1003,"&lt;="&amp;$D$3)*100))</f>
        <v/>
      </c>
      <c r="M123" s="21">
        <f>IF(OR($A123="",M$112=""),"",IF(COUNTIFS('Fill-ups'!$B$4:$B$1003,M$112,'Fill-ups'!$C$4:$C$1003,$A123,'Fill-ups'!$J$4:$J$1003,"&gt;0",'Fill-ups'!$A$4:$A$1003,"&gt;="&amp;$B$3,'Fill-ups'!$A$4:$A$1003,"&lt;="&amp;$D$3)&lt;1,"",SUMIFS('Fill-ups'!$H$4:$H$1003,'Fill-ups'!$B$4:$B$1003,M$112,'Fill-ups'!$C$4:$C$1003,$A123,'Fill-ups'!$J$4:$J$1003,"&gt;0",'Fill-ups'!$A$4:$A$1003,"&gt;="&amp;$B$3,'Fill-ups'!$A$4:$A$1003,"&lt;="&amp;$D$3)/SUMIFS('Fill-ups'!$J$4:$J$1003,'Fill-ups'!$B$4:$B$1003,M$112,'Fill-ups'!$C$4:$C$1003,$A123,'Fill-ups'!$A$4:$A$1003,"&gt;="&amp;$B$3,'Fill-ups'!$A$4:$A$1003,"&lt;="&amp;$D$3)*100))</f>
        <v/>
      </c>
    </row>
    <row r="124">
      <c r="A124" s="17">
        <f>IF('Lists'!F15="","",'Lists'!F15)</f>
        <v/>
      </c>
      <c r="B124" s="21">
        <f>IF(OR($A124="",B$112=""),"",IF(COUNTIFS('Fill-ups'!$B$4:$B$1003,B$112,'Fill-ups'!$C$4:$C$1003,$A124,'Fill-ups'!$J$4:$J$1003,"&gt;0",'Fill-ups'!$A$4:$A$1003,"&gt;="&amp;$B$3,'Fill-ups'!$A$4:$A$1003,"&lt;="&amp;$D$3)&lt;1,"",SUMIFS('Fill-ups'!$H$4:$H$1003,'Fill-ups'!$B$4:$B$1003,B$112,'Fill-ups'!$C$4:$C$1003,$A124,'Fill-ups'!$J$4:$J$1003,"&gt;0",'Fill-ups'!$A$4:$A$1003,"&gt;="&amp;$B$3,'Fill-ups'!$A$4:$A$1003,"&lt;="&amp;$D$3)/SUMIFS('Fill-ups'!$J$4:$J$1003,'Fill-ups'!$B$4:$B$1003,B$112,'Fill-ups'!$C$4:$C$1003,$A124,'Fill-ups'!$A$4:$A$1003,"&gt;="&amp;$B$3,'Fill-ups'!$A$4:$A$1003,"&lt;="&amp;$D$3)*100))</f>
        <v/>
      </c>
      <c r="C124" s="21">
        <f>IF(OR($A124="",C$112=""),"",IF(COUNTIFS('Fill-ups'!$B$4:$B$1003,C$112,'Fill-ups'!$C$4:$C$1003,$A124,'Fill-ups'!$J$4:$J$1003,"&gt;0",'Fill-ups'!$A$4:$A$1003,"&gt;="&amp;$B$3,'Fill-ups'!$A$4:$A$1003,"&lt;="&amp;$D$3)&lt;1,"",SUMIFS('Fill-ups'!$H$4:$H$1003,'Fill-ups'!$B$4:$B$1003,C$112,'Fill-ups'!$C$4:$C$1003,$A124,'Fill-ups'!$J$4:$J$1003,"&gt;0",'Fill-ups'!$A$4:$A$1003,"&gt;="&amp;$B$3,'Fill-ups'!$A$4:$A$1003,"&lt;="&amp;$D$3)/SUMIFS('Fill-ups'!$J$4:$J$1003,'Fill-ups'!$B$4:$B$1003,C$112,'Fill-ups'!$C$4:$C$1003,$A124,'Fill-ups'!$A$4:$A$1003,"&gt;="&amp;$B$3,'Fill-ups'!$A$4:$A$1003,"&lt;="&amp;$D$3)*100))</f>
        <v/>
      </c>
      <c r="D124" s="21">
        <f>IF(OR($A124="",D$112=""),"",IF(COUNTIFS('Fill-ups'!$B$4:$B$1003,D$112,'Fill-ups'!$C$4:$C$1003,$A124,'Fill-ups'!$J$4:$J$1003,"&gt;0",'Fill-ups'!$A$4:$A$1003,"&gt;="&amp;$B$3,'Fill-ups'!$A$4:$A$1003,"&lt;="&amp;$D$3)&lt;1,"",SUMIFS('Fill-ups'!$H$4:$H$1003,'Fill-ups'!$B$4:$B$1003,D$112,'Fill-ups'!$C$4:$C$1003,$A124,'Fill-ups'!$J$4:$J$1003,"&gt;0",'Fill-ups'!$A$4:$A$1003,"&gt;="&amp;$B$3,'Fill-ups'!$A$4:$A$1003,"&lt;="&amp;$D$3)/SUMIFS('Fill-ups'!$J$4:$J$1003,'Fill-ups'!$B$4:$B$1003,D$112,'Fill-ups'!$C$4:$C$1003,$A124,'Fill-ups'!$A$4:$A$1003,"&gt;="&amp;$B$3,'Fill-ups'!$A$4:$A$1003,"&lt;="&amp;$D$3)*100))</f>
        <v/>
      </c>
      <c r="E124" s="21">
        <f>IF(OR($A124="",E$112=""),"",IF(COUNTIFS('Fill-ups'!$B$4:$B$1003,E$112,'Fill-ups'!$C$4:$C$1003,$A124,'Fill-ups'!$J$4:$J$1003,"&gt;0",'Fill-ups'!$A$4:$A$1003,"&gt;="&amp;$B$3,'Fill-ups'!$A$4:$A$1003,"&lt;="&amp;$D$3)&lt;1,"",SUMIFS('Fill-ups'!$H$4:$H$1003,'Fill-ups'!$B$4:$B$1003,E$112,'Fill-ups'!$C$4:$C$1003,$A124,'Fill-ups'!$J$4:$J$1003,"&gt;0",'Fill-ups'!$A$4:$A$1003,"&gt;="&amp;$B$3,'Fill-ups'!$A$4:$A$1003,"&lt;="&amp;$D$3)/SUMIFS('Fill-ups'!$J$4:$J$1003,'Fill-ups'!$B$4:$B$1003,E$112,'Fill-ups'!$C$4:$C$1003,$A124,'Fill-ups'!$A$4:$A$1003,"&gt;="&amp;$B$3,'Fill-ups'!$A$4:$A$1003,"&lt;="&amp;$D$3)*100))</f>
        <v/>
      </c>
      <c r="F124" s="21">
        <f>IF(OR($A124="",F$112=""),"",IF(COUNTIFS('Fill-ups'!$B$4:$B$1003,F$112,'Fill-ups'!$C$4:$C$1003,$A124,'Fill-ups'!$J$4:$J$1003,"&gt;0",'Fill-ups'!$A$4:$A$1003,"&gt;="&amp;$B$3,'Fill-ups'!$A$4:$A$1003,"&lt;="&amp;$D$3)&lt;1,"",SUMIFS('Fill-ups'!$H$4:$H$1003,'Fill-ups'!$B$4:$B$1003,F$112,'Fill-ups'!$C$4:$C$1003,$A124,'Fill-ups'!$J$4:$J$1003,"&gt;0",'Fill-ups'!$A$4:$A$1003,"&gt;="&amp;$B$3,'Fill-ups'!$A$4:$A$1003,"&lt;="&amp;$D$3)/SUMIFS('Fill-ups'!$J$4:$J$1003,'Fill-ups'!$B$4:$B$1003,F$112,'Fill-ups'!$C$4:$C$1003,$A124,'Fill-ups'!$A$4:$A$1003,"&gt;="&amp;$B$3,'Fill-ups'!$A$4:$A$1003,"&lt;="&amp;$D$3)*100))</f>
        <v/>
      </c>
      <c r="G124" s="21">
        <f>IF(OR($A124="",G$112=""),"",IF(COUNTIFS('Fill-ups'!$B$4:$B$1003,G$112,'Fill-ups'!$C$4:$C$1003,$A124,'Fill-ups'!$J$4:$J$1003,"&gt;0",'Fill-ups'!$A$4:$A$1003,"&gt;="&amp;$B$3,'Fill-ups'!$A$4:$A$1003,"&lt;="&amp;$D$3)&lt;1,"",SUMIFS('Fill-ups'!$H$4:$H$1003,'Fill-ups'!$B$4:$B$1003,G$112,'Fill-ups'!$C$4:$C$1003,$A124,'Fill-ups'!$J$4:$J$1003,"&gt;0",'Fill-ups'!$A$4:$A$1003,"&gt;="&amp;$B$3,'Fill-ups'!$A$4:$A$1003,"&lt;="&amp;$D$3)/SUMIFS('Fill-ups'!$J$4:$J$1003,'Fill-ups'!$B$4:$B$1003,G$112,'Fill-ups'!$C$4:$C$1003,$A124,'Fill-ups'!$A$4:$A$1003,"&gt;="&amp;$B$3,'Fill-ups'!$A$4:$A$1003,"&lt;="&amp;$D$3)*100))</f>
        <v/>
      </c>
      <c r="H124" s="21">
        <f>IF(OR($A124="",H$112=""),"",IF(COUNTIFS('Fill-ups'!$B$4:$B$1003,H$112,'Fill-ups'!$C$4:$C$1003,$A124,'Fill-ups'!$J$4:$J$1003,"&gt;0",'Fill-ups'!$A$4:$A$1003,"&gt;="&amp;$B$3,'Fill-ups'!$A$4:$A$1003,"&lt;="&amp;$D$3)&lt;1,"",SUMIFS('Fill-ups'!$H$4:$H$1003,'Fill-ups'!$B$4:$B$1003,H$112,'Fill-ups'!$C$4:$C$1003,$A124,'Fill-ups'!$J$4:$J$1003,"&gt;0",'Fill-ups'!$A$4:$A$1003,"&gt;="&amp;$B$3,'Fill-ups'!$A$4:$A$1003,"&lt;="&amp;$D$3)/SUMIFS('Fill-ups'!$J$4:$J$1003,'Fill-ups'!$B$4:$B$1003,H$112,'Fill-ups'!$C$4:$C$1003,$A124,'Fill-ups'!$A$4:$A$1003,"&gt;="&amp;$B$3,'Fill-ups'!$A$4:$A$1003,"&lt;="&amp;$D$3)*100))</f>
        <v/>
      </c>
      <c r="I124" s="21">
        <f>IF(OR($A124="",I$112=""),"",IF(COUNTIFS('Fill-ups'!$B$4:$B$1003,I$112,'Fill-ups'!$C$4:$C$1003,$A124,'Fill-ups'!$J$4:$J$1003,"&gt;0",'Fill-ups'!$A$4:$A$1003,"&gt;="&amp;$B$3,'Fill-ups'!$A$4:$A$1003,"&lt;="&amp;$D$3)&lt;1,"",SUMIFS('Fill-ups'!$H$4:$H$1003,'Fill-ups'!$B$4:$B$1003,I$112,'Fill-ups'!$C$4:$C$1003,$A124,'Fill-ups'!$J$4:$J$1003,"&gt;0",'Fill-ups'!$A$4:$A$1003,"&gt;="&amp;$B$3,'Fill-ups'!$A$4:$A$1003,"&lt;="&amp;$D$3)/SUMIFS('Fill-ups'!$J$4:$J$1003,'Fill-ups'!$B$4:$B$1003,I$112,'Fill-ups'!$C$4:$C$1003,$A124,'Fill-ups'!$A$4:$A$1003,"&gt;="&amp;$B$3,'Fill-ups'!$A$4:$A$1003,"&lt;="&amp;$D$3)*100))</f>
        <v/>
      </c>
      <c r="J124" s="21">
        <f>IF(OR($A124="",J$112=""),"",IF(COUNTIFS('Fill-ups'!$B$4:$B$1003,J$112,'Fill-ups'!$C$4:$C$1003,$A124,'Fill-ups'!$J$4:$J$1003,"&gt;0",'Fill-ups'!$A$4:$A$1003,"&gt;="&amp;$B$3,'Fill-ups'!$A$4:$A$1003,"&lt;="&amp;$D$3)&lt;1,"",SUMIFS('Fill-ups'!$H$4:$H$1003,'Fill-ups'!$B$4:$B$1003,J$112,'Fill-ups'!$C$4:$C$1003,$A124,'Fill-ups'!$J$4:$J$1003,"&gt;0",'Fill-ups'!$A$4:$A$1003,"&gt;="&amp;$B$3,'Fill-ups'!$A$4:$A$1003,"&lt;="&amp;$D$3)/SUMIFS('Fill-ups'!$J$4:$J$1003,'Fill-ups'!$B$4:$B$1003,J$112,'Fill-ups'!$C$4:$C$1003,$A124,'Fill-ups'!$A$4:$A$1003,"&gt;="&amp;$B$3,'Fill-ups'!$A$4:$A$1003,"&lt;="&amp;$D$3)*100))</f>
        <v/>
      </c>
      <c r="K124" s="21">
        <f>IF(OR($A124="",K$112=""),"",IF(COUNTIFS('Fill-ups'!$B$4:$B$1003,K$112,'Fill-ups'!$C$4:$C$1003,$A124,'Fill-ups'!$J$4:$J$1003,"&gt;0",'Fill-ups'!$A$4:$A$1003,"&gt;="&amp;$B$3,'Fill-ups'!$A$4:$A$1003,"&lt;="&amp;$D$3)&lt;1,"",SUMIFS('Fill-ups'!$H$4:$H$1003,'Fill-ups'!$B$4:$B$1003,K$112,'Fill-ups'!$C$4:$C$1003,$A124,'Fill-ups'!$J$4:$J$1003,"&gt;0",'Fill-ups'!$A$4:$A$1003,"&gt;="&amp;$B$3,'Fill-ups'!$A$4:$A$1003,"&lt;="&amp;$D$3)/SUMIFS('Fill-ups'!$J$4:$J$1003,'Fill-ups'!$B$4:$B$1003,K$112,'Fill-ups'!$C$4:$C$1003,$A124,'Fill-ups'!$A$4:$A$1003,"&gt;="&amp;$B$3,'Fill-ups'!$A$4:$A$1003,"&lt;="&amp;$D$3)*100))</f>
        <v/>
      </c>
      <c r="L124" s="21">
        <f>IF(OR($A124="",L$112=""),"",IF(COUNTIFS('Fill-ups'!$B$4:$B$1003,L$112,'Fill-ups'!$C$4:$C$1003,$A124,'Fill-ups'!$J$4:$J$1003,"&gt;0",'Fill-ups'!$A$4:$A$1003,"&gt;="&amp;$B$3,'Fill-ups'!$A$4:$A$1003,"&lt;="&amp;$D$3)&lt;1,"",SUMIFS('Fill-ups'!$H$4:$H$1003,'Fill-ups'!$B$4:$B$1003,L$112,'Fill-ups'!$C$4:$C$1003,$A124,'Fill-ups'!$J$4:$J$1003,"&gt;0",'Fill-ups'!$A$4:$A$1003,"&gt;="&amp;$B$3,'Fill-ups'!$A$4:$A$1003,"&lt;="&amp;$D$3)/SUMIFS('Fill-ups'!$J$4:$J$1003,'Fill-ups'!$B$4:$B$1003,L$112,'Fill-ups'!$C$4:$C$1003,$A124,'Fill-ups'!$A$4:$A$1003,"&gt;="&amp;$B$3,'Fill-ups'!$A$4:$A$1003,"&lt;="&amp;$D$3)*100))</f>
        <v/>
      </c>
      <c r="M124" s="21">
        <f>IF(OR($A124="",M$112=""),"",IF(COUNTIFS('Fill-ups'!$B$4:$B$1003,M$112,'Fill-ups'!$C$4:$C$1003,$A124,'Fill-ups'!$J$4:$J$1003,"&gt;0",'Fill-ups'!$A$4:$A$1003,"&gt;="&amp;$B$3,'Fill-ups'!$A$4:$A$1003,"&lt;="&amp;$D$3)&lt;1,"",SUMIFS('Fill-ups'!$H$4:$H$1003,'Fill-ups'!$B$4:$B$1003,M$112,'Fill-ups'!$C$4:$C$1003,$A124,'Fill-ups'!$J$4:$J$1003,"&gt;0",'Fill-ups'!$A$4:$A$1003,"&gt;="&amp;$B$3,'Fill-ups'!$A$4:$A$1003,"&lt;="&amp;$D$3)/SUMIFS('Fill-ups'!$J$4:$J$1003,'Fill-ups'!$B$4:$B$1003,M$112,'Fill-ups'!$C$4:$C$1003,$A124,'Fill-ups'!$A$4:$A$1003,"&gt;="&amp;$B$3,'Fill-ups'!$A$4:$A$1003,"&lt;="&amp;$D$3)*100))</f>
        <v/>
      </c>
    </row>
    <row r="125">
      <c r="A125" s="17">
        <f>IF('Lists'!F16="","",'Lists'!F16)</f>
        <v/>
      </c>
      <c r="B125" s="21">
        <f>IF(OR($A125="",B$112=""),"",IF(COUNTIFS('Fill-ups'!$B$4:$B$1003,B$112,'Fill-ups'!$C$4:$C$1003,$A125,'Fill-ups'!$J$4:$J$1003,"&gt;0",'Fill-ups'!$A$4:$A$1003,"&gt;="&amp;$B$3,'Fill-ups'!$A$4:$A$1003,"&lt;="&amp;$D$3)&lt;1,"",SUMIFS('Fill-ups'!$H$4:$H$1003,'Fill-ups'!$B$4:$B$1003,B$112,'Fill-ups'!$C$4:$C$1003,$A125,'Fill-ups'!$J$4:$J$1003,"&gt;0",'Fill-ups'!$A$4:$A$1003,"&gt;="&amp;$B$3,'Fill-ups'!$A$4:$A$1003,"&lt;="&amp;$D$3)/SUMIFS('Fill-ups'!$J$4:$J$1003,'Fill-ups'!$B$4:$B$1003,B$112,'Fill-ups'!$C$4:$C$1003,$A125,'Fill-ups'!$A$4:$A$1003,"&gt;="&amp;$B$3,'Fill-ups'!$A$4:$A$1003,"&lt;="&amp;$D$3)*100))</f>
        <v/>
      </c>
      <c r="C125" s="21">
        <f>IF(OR($A125="",C$112=""),"",IF(COUNTIFS('Fill-ups'!$B$4:$B$1003,C$112,'Fill-ups'!$C$4:$C$1003,$A125,'Fill-ups'!$J$4:$J$1003,"&gt;0",'Fill-ups'!$A$4:$A$1003,"&gt;="&amp;$B$3,'Fill-ups'!$A$4:$A$1003,"&lt;="&amp;$D$3)&lt;1,"",SUMIFS('Fill-ups'!$H$4:$H$1003,'Fill-ups'!$B$4:$B$1003,C$112,'Fill-ups'!$C$4:$C$1003,$A125,'Fill-ups'!$J$4:$J$1003,"&gt;0",'Fill-ups'!$A$4:$A$1003,"&gt;="&amp;$B$3,'Fill-ups'!$A$4:$A$1003,"&lt;="&amp;$D$3)/SUMIFS('Fill-ups'!$J$4:$J$1003,'Fill-ups'!$B$4:$B$1003,C$112,'Fill-ups'!$C$4:$C$1003,$A125,'Fill-ups'!$A$4:$A$1003,"&gt;="&amp;$B$3,'Fill-ups'!$A$4:$A$1003,"&lt;="&amp;$D$3)*100))</f>
        <v/>
      </c>
      <c r="D125" s="21">
        <f>IF(OR($A125="",D$112=""),"",IF(COUNTIFS('Fill-ups'!$B$4:$B$1003,D$112,'Fill-ups'!$C$4:$C$1003,$A125,'Fill-ups'!$J$4:$J$1003,"&gt;0",'Fill-ups'!$A$4:$A$1003,"&gt;="&amp;$B$3,'Fill-ups'!$A$4:$A$1003,"&lt;="&amp;$D$3)&lt;1,"",SUMIFS('Fill-ups'!$H$4:$H$1003,'Fill-ups'!$B$4:$B$1003,D$112,'Fill-ups'!$C$4:$C$1003,$A125,'Fill-ups'!$J$4:$J$1003,"&gt;0",'Fill-ups'!$A$4:$A$1003,"&gt;="&amp;$B$3,'Fill-ups'!$A$4:$A$1003,"&lt;="&amp;$D$3)/SUMIFS('Fill-ups'!$J$4:$J$1003,'Fill-ups'!$B$4:$B$1003,D$112,'Fill-ups'!$C$4:$C$1003,$A125,'Fill-ups'!$A$4:$A$1003,"&gt;="&amp;$B$3,'Fill-ups'!$A$4:$A$1003,"&lt;="&amp;$D$3)*100))</f>
        <v/>
      </c>
      <c r="E125" s="21">
        <f>IF(OR($A125="",E$112=""),"",IF(COUNTIFS('Fill-ups'!$B$4:$B$1003,E$112,'Fill-ups'!$C$4:$C$1003,$A125,'Fill-ups'!$J$4:$J$1003,"&gt;0",'Fill-ups'!$A$4:$A$1003,"&gt;="&amp;$B$3,'Fill-ups'!$A$4:$A$1003,"&lt;="&amp;$D$3)&lt;1,"",SUMIFS('Fill-ups'!$H$4:$H$1003,'Fill-ups'!$B$4:$B$1003,E$112,'Fill-ups'!$C$4:$C$1003,$A125,'Fill-ups'!$J$4:$J$1003,"&gt;0",'Fill-ups'!$A$4:$A$1003,"&gt;="&amp;$B$3,'Fill-ups'!$A$4:$A$1003,"&lt;="&amp;$D$3)/SUMIFS('Fill-ups'!$J$4:$J$1003,'Fill-ups'!$B$4:$B$1003,E$112,'Fill-ups'!$C$4:$C$1003,$A125,'Fill-ups'!$A$4:$A$1003,"&gt;="&amp;$B$3,'Fill-ups'!$A$4:$A$1003,"&lt;="&amp;$D$3)*100))</f>
        <v/>
      </c>
      <c r="F125" s="21">
        <f>IF(OR($A125="",F$112=""),"",IF(COUNTIFS('Fill-ups'!$B$4:$B$1003,F$112,'Fill-ups'!$C$4:$C$1003,$A125,'Fill-ups'!$J$4:$J$1003,"&gt;0",'Fill-ups'!$A$4:$A$1003,"&gt;="&amp;$B$3,'Fill-ups'!$A$4:$A$1003,"&lt;="&amp;$D$3)&lt;1,"",SUMIFS('Fill-ups'!$H$4:$H$1003,'Fill-ups'!$B$4:$B$1003,F$112,'Fill-ups'!$C$4:$C$1003,$A125,'Fill-ups'!$J$4:$J$1003,"&gt;0",'Fill-ups'!$A$4:$A$1003,"&gt;="&amp;$B$3,'Fill-ups'!$A$4:$A$1003,"&lt;="&amp;$D$3)/SUMIFS('Fill-ups'!$J$4:$J$1003,'Fill-ups'!$B$4:$B$1003,F$112,'Fill-ups'!$C$4:$C$1003,$A125,'Fill-ups'!$A$4:$A$1003,"&gt;="&amp;$B$3,'Fill-ups'!$A$4:$A$1003,"&lt;="&amp;$D$3)*100))</f>
        <v/>
      </c>
      <c r="G125" s="21">
        <f>IF(OR($A125="",G$112=""),"",IF(COUNTIFS('Fill-ups'!$B$4:$B$1003,G$112,'Fill-ups'!$C$4:$C$1003,$A125,'Fill-ups'!$J$4:$J$1003,"&gt;0",'Fill-ups'!$A$4:$A$1003,"&gt;="&amp;$B$3,'Fill-ups'!$A$4:$A$1003,"&lt;="&amp;$D$3)&lt;1,"",SUMIFS('Fill-ups'!$H$4:$H$1003,'Fill-ups'!$B$4:$B$1003,G$112,'Fill-ups'!$C$4:$C$1003,$A125,'Fill-ups'!$J$4:$J$1003,"&gt;0",'Fill-ups'!$A$4:$A$1003,"&gt;="&amp;$B$3,'Fill-ups'!$A$4:$A$1003,"&lt;="&amp;$D$3)/SUMIFS('Fill-ups'!$J$4:$J$1003,'Fill-ups'!$B$4:$B$1003,G$112,'Fill-ups'!$C$4:$C$1003,$A125,'Fill-ups'!$A$4:$A$1003,"&gt;="&amp;$B$3,'Fill-ups'!$A$4:$A$1003,"&lt;="&amp;$D$3)*100))</f>
        <v/>
      </c>
      <c r="H125" s="21">
        <f>IF(OR($A125="",H$112=""),"",IF(COUNTIFS('Fill-ups'!$B$4:$B$1003,H$112,'Fill-ups'!$C$4:$C$1003,$A125,'Fill-ups'!$J$4:$J$1003,"&gt;0",'Fill-ups'!$A$4:$A$1003,"&gt;="&amp;$B$3,'Fill-ups'!$A$4:$A$1003,"&lt;="&amp;$D$3)&lt;1,"",SUMIFS('Fill-ups'!$H$4:$H$1003,'Fill-ups'!$B$4:$B$1003,H$112,'Fill-ups'!$C$4:$C$1003,$A125,'Fill-ups'!$J$4:$J$1003,"&gt;0",'Fill-ups'!$A$4:$A$1003,"&gt;="&amp;$B$3,'Fill-ups'!$A$4:$A$1003,"&lt;="&amp;$D$3)/SUMIFS('Fill-ups'!$J$4:$J$1003,'Fill-ups'!$B$4:$B$1003,H$112,'Fill-ups'!$C$4:$C$1003,$A125,'Fill-ups'!$A$4:$A$1003,"&gt;="&amp;$B$3,'Fill-ups'!$A$4:$A$1003,"&lt;="&amp;$D$3)*100))</f>
        <v/>
      </c>
      <c r="I125" s="21">
        <f>IF(OR($A125="",I$112=""),"",IF(COUNTIFS('Fill-ups'!$B$4:$B$1003,I$112,'Fill-ups'!$C$4:$C$1003,$A125,'Fill-ups'!$J$4:$J$1003,"&gt;0",'Fill-ups'!$A$4:$A$1003,"&gt;="&amp;$B$3,'Fill-ups'!$A$4:$A$1003,"&lt;="&amp;$D$3)&lt;1,"",SUMIFS('Fill-ups'!$H$4:$H$1003,'Fill-ups'!$B$4:$B$1003,I$112,'Fill-ups'!$C$4:$C$1003,$A125,'Fill-ups'!$J$4:$J$1003,"&gt;0",'Fill-ups'!$A$4:$A$1003,"&gt;="&amp;$B$3,'Fill-ups'!$A$4:$A$1003,"&lt;="&amp;$D$3)/SUMIFS('Fill-ups'!$J$4:$J$1003,'Fill-ups'!$B$4:$B$1003,I$112,'Fill-ups'!$C$4:$C$1003,$A125,'Fill-ups'!$A$4:$A$1003,"&gt;="&amp;$B$3,'Fill-ups'!$A$4:$A$1003,"&lt;="&amp;$D$3)*100))</f>
        <v/>
      </c>
      <c r="J125" s="21">
        <f>IF(OR($A125="",J$112=""),"",IF(COUNTIFS('Fill-ups'!$B$4:$B$1003,J$112,'Fill-ups'!$C$4:$C$1003,$A125,'Fill-ups'!$J$4:$J$1003,"&gt;0",'Fill-ups'!$A$4:$A$1003,"&gt;="&amp;$B$3,'Fill-ups'!$A$4:$A$1003,"&lt;="&amp;$D$3)&lt;1,"",SUMIFS('Fill-ups'!$H$4:$H$1003,'Fill-ups'!$B$4:$B$1003,J$112,'Fill-ups'!$C$4:$C$1003,$A125,'Fill-ups'!$J$4:$J$1003,"&gt;0",'Fill-ups'!$A$4:$A$1003,"&gt;="&amp;$B$3,'Fill-ups'!$A$4:$A$1003,"&lt;="&amp;$D$3)/SUMIFS('Fill-ups'!$J$4:$J$1003,'Fill-ups'!$B$4:$B$1003,J$112,'Fill-ups'!$C$4:$C$1003,$A125,'Fill-ups'!$A$4:$A$1003,"&gt;="&amp;$B$3,'Fill-ups'!$A$4:$A$1003,"&lt;="&amp;$D$3)*100))</f>
        <v/>
      </c>
      <c r="K125" s="21">
        <f>IF(OR($A125="",K$112=""),"",IF(COUNTIFS('Fill-ups'!$B$4:$B$1003,K$112,'Fill-ups'!$C$4:$C$1003,$A125,'Fill-ups'!$J$4:$J$1003,"&gt;0",'Fill-ups'!$A$4:$A$1003,"&gt;="&amp;$B$3,'Fill-ups'!$A$4:$A$1003,"&lt;="&amp;$D$3)&lt;1,"",SUMIFS('Fill-ups'!$H$4:$H$1003,'Fill-ups'!$B$4:$B$1003,K$112,'Fill-ups'!$C$4:$C$1003,$A125,'Fill-ups'!$J$4:$J$1003,"&gt;0",'Fill-ups'!$A$4:$A$1003,"&gt;="&amp;$B$3,'Fill-ups'!$A$4:$A$1003,"&lt;="&amp;$D$3)/SUMIFS('Fill-ups'!$J$4:$J$1003,'Fill-ups'!$B$4:$B$1003,K$112,'Fill-ups'!$C$4:$C$1003,$A125,'Fill-ups'!$A$4:$A$1003,"&gt;="&amp;$B$3,'Fill-ups'!$A$4:$A$1003,"&lt;="&amp;$D$3)*100))</f>
        <v/>
      </c>
      <c r="L125" s="21">
        <f>IF(OR($A125="",L$112=""),"",IF(COUNTIFS('Fill-ups'!$B$4:$B$1003,L$112,'Fill-ups'!$C$4:$C$1003,$A125,'Fill-ups'!$J$4:$J$1003,"&gt;0",'Fill-ups'!$A$4:$A$1003,"&gt;="&amp;$B$3,'Fill-ups'!$A$4:$A$1003,"&lt;="&amp;$D$3)&lt;1,"",SUMIFS('Fill-ups'!$H$4:$H$1003,'Fill-ups'!$B$4:$B$1003,L$112,'Fill-ups'!$C$4:$C$1003,$A125,'Fill-ups'!$J$4:$J$1003,"&gt;0",'Fill-ups'!$A$4:$A$1003,"&gt;="&amp;$B$3,'Fill-ups'!$A$4:$A$1003,"&lt;="&amp;$D$3)/SUMIFS('Fill-ups'!$J$4:$J$1003,'Fill-ups'!$B$4:$B$1003,L$112,'Fill-ups'!$C$4:$C$1003,$A125,'Fill-ups'!$A$4:$A$1003,"&gt;="&amp;$B$3,'Fill-ups'!$A$4:$A$1003,"&lt;="&amp;$D$3)*100))</f>
        <v/>
      </c>
      <c r="M125" s="21">
        <f>IF(OR($A125="",M$112=""),"",IF(COUNTIFS('Fill-ups'!$B$4:$B$1003,M$112,'Fill-ups'!$C$4:$C$1003,$A125,'Fill-ups'!$J$4:$J$1003,"&gt;0",'Fill-ups'!$A$4:$A$1003,"&gt;="&amp;$B$3,'Fill-ups'!$A$4:$A$1003,"&lt;="&amp;$D$3)&lt;1,"",SUMIFS('Fill-ups'!$H$4:$H$1003,'Fill-ups'!$B$4:$B$1003,M$112,'Fill-ups'!$C$4:$C$1003,$A125,'Fill-ups'!$J$4:$J$1003,"&gt;0",'Fill-ups'!$A$4:$A$1003,"&gt;="&amp;$B$3,'Fill-ups'!$A$4:$A$1003,"&lt;="&amp;$D$3)/SUMIFS('Fill-ups'!$J$4:$J$1003,'Fill-ups'!$B$4:$B$1003,M$112,'Fill-ups'!$C$4:$C$1003,$A125,'Fill-ups'!$A$4:$A$1003,"&gt;="&amp;$B$3,'Fill-ups'!$A$4:$A$1003,"&lt;="&amp;$D$3)*100))</f>
        <v/>
      </c>
    </row>
    <row r="126">
      <c r="A126" s="17">
        <f>IF('Lists'!F17="","",'Lists'!F17)</f>
        <v/>
      </c>
      <c r="B126" s="21">
        <f>IF(OR($A126="",B$112=""),"",IF(COUNTIFS('Fill-ups'!$B$4:$B$1003,B$112,'Fill-ups'!$C$4:$C$1003,$A126,'Fill-ups'!$J$4:$J$1003,"&gt;0",'Fill-ups'!$A$4:$A$1003,"&gt;="&amp;$B$3,'Fill-ups'!$A$4:$A$1003,"&lt;="&amp;$D$3)&lt;1,"",SUMIFS('Fill-ups'!$H$4:$H$1003,'Fill-ups'!$B$4:$B$1003,B$112,'Fill-ups'!$C$4:$C$1003,$A126,'Fill-ups'!$J$4:$J$1003,"&gt;0",'Fill-ups'!$A$4:$A$1003,"&gt;="&amp;$B$3,'Fill-ups'!$A$4:$A$1003,"&lt;="&amp;$D$3)/SUMIFS('Fill-ups'!$J$4:$J$1003,'Fill-ups'!$B$4:$B$1003,B$112,'Fill-ups'!$C$4:$C$1003,$A126,'Fill-ups'!$A$4:$A$1003,"&gt;="&amp;$B$3,'Fill-ups'!$A$4:$A$1003,"&lt;="&amp;$D$3)*100))</f>
        <v/>
      </c>
      <c r="C126" s="21">
        <f>IF(OR($A126="",C$112=""),"",IF(COUNTIFS('Fill-ups'!$B$4:$B$1003,C$112,'Fill-ups'!$C$4:$C$1003,$A126,'Fill-ups'!$J$4:$J$1003,"&gt;0",'Fill-ups'!$A$4:$A$1003,"&gt;="&amp;$B$3,'Fill-ups'!$A$4:$A$1003,"&lt;="&amp;$D$3)&lt;1,"",SUMIFS('Fill-ups'!$H$4:$H$1003,'Fill-ups'!$B$4:$B$1003,C$112,'Fill-ups'!$C$4:$C$1003,$A126,'Fill-ups'!$J$4:$J$1003,"&gt;0",'Fill-ups'!$A$4:$A$1003,"&gt;="&amp;$B$3,'Fill-ups'!$A$4:$A$1003,"&lt;="&amp;$D$3)/SUMIFS('Fill-ups'!$J$4:$J$1003,'Fill-ups'!$B$4:$B$1003,C$112,'Fill-ups'!$C$4:$C$1003,$A126,'Fill-ups'!$A$4:$A$1003,"&gt;="&amp;$B$3,'Fill-ups'!$A$4:$A$1003,"&lt;="&amp;$D$3)*100))</f>
        <v/>
      </c>
      <c r="D126" s="21">
        <f>IF(OR($A126="",D$112=""),"",IF(COUNTIFS('Fill-ups'!$B$4:$B$1003,D$112,'Fill-ups'!$C$4:$C$1003,$A126,'Fill-ups'!$J$4:$J$1003,"&gt;0",'Fill-ups'!$A$4:$A$1003,"&gt;="&amp;$B$3,'Fill-ups'!$A$4:$A$1003,"&lt;="&amp;$D$3)&lt;1,"",SUMIFS('Fill-ups'!$H$4:$H$1003,'Fill-ups'!$B$4:$B$1003,D$112,'Fill-ups'!$C$4:$C$1003,$A126,'Fill-ups'!$J$4:$J$1003,"&gt;0",'Fill-ups'!$A$4:$A$1003,"&gt;="&amp;$B$3,'Fill-ups'!$A$4:$A$1003,"&lt;="&amp;$D$3)/SUMIFS('Fill-ups'!$J$4:$J$1003,'Fill-ups'!$B$4:$B$1003,D$112,'Fill-ups'!$C$4:$C$1003,$A126,'Fill-ups'!$A$4:$A$1003,"&gt;="&amp;$B$3,'Fill-ups'!$A$4:$A$1003,"&lt;="&amp;$D$3)*100))</f>
        <v/>
      </c>
      <c r="E126" s="21">
        <f>IF(OR($A126="",E$112=""),"",IF(COUNTIFS('Fill-ups'!$B$4:$B$1003,E$112,'Fill-ups'!$C$4:$C$1003,$A126,'Fill-ups'!$J$4:$J$1003,"&gt;0",'Fill-ups'!$A$4:$A$1003,"&gt;="&amp;$B$3,'Fill-ups'!$A$4:$A$1003,"&lt;="&amp;$D$3)&lt;1,"",SUMIFS('Fill-ups'!$H$4:$H$1003,'Fill-ups'!$B$4:$B$1003,E$112,'Fill-ups'!$C$4:$C$1003,$A126,'Fill-ups'!$J$4:$J$1003,"&gt;0",'Fill-ups'!$A$4:$A$1003,"&gt;="&amp;$B$3,'Fill-ups'!$A$4:$A$1003,"&lt;="&amp;$D$3)/SUMIFS('Fill-ups'!$J$4:$J$1003,'Fill-ups'!$B$4:$B$1003,E$112,'Fill-ups'!$C$4:$C$1003,$A126,'Fill-ups'!$A$4:$A$1003,"&gt;="&amp;$B$3,'Fill-ups'!$A$4:$A$1003,"&lt;="&amp;$D$3)*100))</f>
        <v/>
      </c>
      <c r="F126" s="21">
        <f>IF(OR($A126="",F$112=""),"",IF(COUNTIFS('Fill-ups'!$B$4:$B$1003,F$112,'Fill-ups'!$C$4:$C$1003,$A126,'Fill-ups'!$J$4:$J$1003,"&gt;0",'Fill-ups'!$A$4:$A$1003,"&gt;="&amp;$B$3,'Fill-ups'!$A$4:$A$1003,"&lt;="&amp;$D$3)&lt;1,"",SUMIFS('Fill-ups'!$H$4:$H$1003,'Fill-ups'!$B$4:$B$1003,F$112,'Fill-ups'!$C$4:$C$1003,$A126,'Fill-ups'!$J$4:$J$1003,"&gt;0",'Fill-ups'!$A$4:$A$1003,"&gt;="&amp;$B$3,'Fill-ups'!$A$4:$A$1003,"&lt;="&amp;$D$3)/SUMIFS('Fill-ups'!$J$4:$J$1003,'Fill-ups'!$B$4:$B$1003,F$112,'Fill-ups'!$C$4:$C$1003,$A126,'Fill-ups'!$A$4:$A$1003,"&gt;="&amp;$B$3,'Fill-ups'!$A$4:$A$1003,"&lt;="&amp;$D$3)*100))</f>
        <v/>
      </c>
      <c r="G126" s="21">
        <f>IF(OR($A126="",G$112=""),"",IF(COUNTIFS('Fill-ups'!$B$4:$B$1003,G$112,'Fill-ups'!$C$4:$C$1003,$A126,'Fill-ups'!$J$4:$J$1003,"&gt;0",'Fill-ups'!$A$4:$A$1003,"&gt;="&amp;$B$3,'Fill-ups'!$A$4:$A$1003,"&lt;="&amp;$D$3)&lt;1,"",SUMIFS('Fill-ups'!$H$4:$H$1003,'Fill-ups'!$B$4:$B$1003,G$112,'Fill-ups'!$C$4:$C$1003,$A126,'Fill-ups'!$J$4:$J$1003,"&gt;0",'Fill-ups'!$A$4:$A$1003,"&gt;="&amp;$B$3,'Fill-ups'!$A$4:$A$1003,"&lt;="&amp;$D$3)/SUMIFS('Fill-ups'!$J$4:$J$1003,'Fill-ups'!$B$4:$B$1003,G$112,'Fill-ups'!$C$4:$C$1003,$A126,'Fill-ups'!$A$4:$A$1003,"&gt;="&amp;$B$3,'Fill-ups'!$A$4:$A$1003,"&lt;="&amp;$D$3)*100))</f>
        <v/>
      </c>
      <c r="H126" s="21">
        <f>IF(OR($A126="",H$112=""),"",IF(COUNTIFS('Fill-ups'!$B$4:$B$1003,H$112,'Fill-ups'!$C$4:$C$1003,$A126,'Fill-ups'!$J$4:$J$1003,"&gt;0",'Fill-ups'!$A$4:$A$1003,"&gt;="&amp;$B$3,'Fill-ups'!$A$4:$A$1003,"&lt;="&amp;$D$3)&lt;1,"",SUMIFS('Fill-ups'!$H$4:$H$1003,'Fill-ups'!$B$4:$B$1003,H$112,'Fill-ups'!$C$4:$C$1003,$A126,'Fill-ups'!$J$4:$J$1003,"&gt;0",'Fill-ups'!$A$4:$A$1003,"&gt;="&amp;$B$3,'Fill-ups'!$A$4:$A$1003,"&lt;="&amp;$D$3)/SUMIFS('Fill-ups'!$J$4:$J$1003,'Fill-ups'!$B$4:$B$1003,H$112,'Fill-ups'!$C$4:$C$1003,$A126,'Fill-ups'!$A$4:$A$1003,"&gt;="&amp;$B$3,'Fill-ups'!$A$4:$A$1003,"&lt;="&amp;$D$3)*100))</f>
        <v/>
      </c>
      <c r="I126" s="21">
        <f>IF(OR($A126="",I$112=""),"",IF(COUNTIFS('Fill-ups'!$B$4:$B$1003,I$112,'Fill-ups'!$C$4:$C$1003,$A126,'Fill-ups'!$J$4:$J$1003,"&gt;0",'Fill-ups'!$A$4:$A$1003,"&gt;="&amp;$B$3,'Fill-ups'!$A$4:$A$1003,"&lt;="&amp;$D$3)&lt;1,"",SUMIFS('Fill-ups'!$H$4:$H$1003,'Fill-ups'!$B$4:$B$1003,I$112,'Fill-ups'!$C$4:$C$1003,$A126,'Fill-ups'!$J$4:$J$1003,"&gt;0",'Fill-ups'!$A$4:$A$1003,"&gt;="&amp;$B$3,'Fill-ups'!$A$4:$A$1003,"&lt;="&amp;$D$3)/SUMIFS('Fill-ups'!$J$4:$J$1003,'Fill-ups'!$B$4:$B$1003,I$112,'Fill-ups'!$C$4:$C$1003,$A126,'Fill-ups'!$A$4:$A$1003,"&gt;="&amp;$B$3,'Fill-ups'!$A$4:$A$1003,"&lt;="&amp;$D$3)*100))</f>
        <v/>
      </c>
      <c r="J126" s="21">
        <f>IF(OR($A126="",J$112=""),"",IF(COUNTIFS('Fill-ups'!$B$4:$B$1003,J$112,'Fill-ups'!$C$4:$C$1003,$A126,'Fill-ups'!$J$4:$J$1003,"&gt;0",'Fill-ups'!$A$4:$A$1003,"&gt;="&amp;$B$3,'Fill-ups'!$A$4:$A$1003,"&lt;="&amp;$D$3)&lt;1,"",SUMIFS('Fill-ups'!$H$4:$H$1003,'Fill-ups'!$B$4:$B$1003,J$112,'Fill-ups'!$C$4:$C$1003,$A126,'Fill-ups'!$J$4:$J$1003,"&gt;0",'Fill-ups'!$A$4:$A$1003,"&gt;="&amp;$B$3,'Fill-ups'!$A$4:$A$1003,"&lt;="&amp;$D$3)/SUMIFS('Fill-ups'!$J$4:$J$1003,'Fill-ups'!$B$4:$B$1003,J$112,'Fill-ups'!$C$4:$C$1003,$A126,'Fill-ups'!$A$4:$A$1003,"&gt;="&amp;$B$3,'Fill-ups'!$A$4:$A$1003,"&lt;="&amp;$D$3)*100))</f>
        <v/>
      </c>
      <c r="K126" s="21">
        <f>IF(OR($A126="",K$112=""),"",IF(COUNTIFS('Fill-ups'!$B$4:$B$1003,K$112,'Fill-ups'!$C$4:$C$1003,$A126,'Fill-ups'!$J$4:$J$1003,"&gt;0",'Fill-ups'!$A$4:$A$1003,"&gt;="&amp;$B$3,'Fill-ups'!$A$4:$A$1003,"&lt;="&amp;$D$3)&lt;1,"",SUMIFS('Fill-ups'!$H$4:$H$1003,'Fill-ups'!$B$4:$B$1003,K$112,'Fill-ups'!$C$4:$C$1003,$A126,'Fill-ups'!$J$4:$J$1003,"&gt;0",'Fill-ups'!$A$4:$A$1003,"&gt;="&amp;$B$3,'Fill-ups'!$A$4:$A$1003,"&lt;="&amp;$D$3)/SUMIFS('Fill-ups'!$J$4:$J$1003,'Fill-ups'!$B$4:$B$1003,K$112,'Fill-ups'!$C$4:$C$1003,$A126,'Fill-ups'!$A$4:$A$1003,"&gt;="&amp;$B$3,'Fill-ups'!$A$4:$A$1003,"&lt;="&amp;$D$3)*100))</f>
        <v/>
      </c>
      <c r="L126" s="21">
        <f>IF(OR($A126="",L$112=""),"",IF(COUNTIFS('Fill-ups'!$B$4:$B$1003,L$112,'Fill-ups'!$C$4:$C$1003,$A126,'Fill-ups'!$J$4:$J$1003,"&gt;0",'Fill-ups'!$A$4:$A$1003,"&gt;="&amp;$B$3,'Fill-ups'!$A$4:$A$1003,"&lt;="&amp;$D$3)&lt;1,"",SUMIFS('Fill-ups'!$H$4:$H$1003,'Fill-ups'!$B$4:$B$1003,L$112,'Fill-ups'!$C$4:$C$1003,$A126,'Fill-ups'!$J$4:$J$1003,"&gt;0",'Fill-ups'!$A$4:$A$1003,"&gt;="&amp;$B$3,'Fill-ups'!$A$4:$A$1003,"&lt;="&amp;$D$3)/SUMIFS('Fill-ups'!$J$4:$J$1003,'Fill-ups'!$B$4:$B$1003,L$112,'Fill-ups'!$C$4:$C$1003,$A126,'Fill-ups'!$A$4:$A$1003,"&gt;="&amp;$B$3,'Fill-ups'!$A$4:$A$1003,"&lt;="&amp;$D$3)*100))</f>
        <v/>
      </c>
      <c r="M126" s="21">
        <f>IF(OR($A126="",M$112=""),"",IF(COUNTIFS('Fill-ups'!$B$4:$B$1003,M$112,'Fill-ups'!$C$4:$C$1003,$A126,'Fill-ups'!$J$4:$J$1003,"&gt;0",'Fill-ups'!$A$4:$A$1003,"&gt;="&amp;$B$3,'Fill-ups'!$A$4:$A$1003,"&lt;="&amp;$D$3)&lt;1,"",SUMIFS('Fill-ups'!$H$4:$H$1003,'Fill-ups'!$B$4:$B$1003,M$112,'Fill-ups'!$C$4:$C$1003,$A126,'Fill-ups'!$J$4:$J$1003,"&gt;0",'Fill-ups'!$A$4:$A$1003,"&gt;="&amp;$B$3,'Fill-ups'!$A$4:$A$1003,"&lt;="&amp;$D$3)/SUMIFS('Fill-ups'!$J$4:$J$1003,'Fill-ups'!$B$4:$B$1003,M$112,'Fill-ups'!$C$4:$C$1003,$A126,'Fill-ups'!$A$4:$A$1003,"&gt;="&amp;$B$3,'Fill-ups'!$A$4:$A$1003,"&lt;="&amp;$D$3)*100))</f>
        <v/>
      </c>
    </row>
    <row r="127">
      <c r="A127" s="17">
        <f>IF('Lists'!F18="","",'Lists'!F18)</f>
        <v/>
      </c>
      <c r="B127" s="21">
        <f>IF(OR($A127="",B$112=""),"",IF(COUNTIFS('Fill-ups'!$B$4:$B$1003,B$112,'Fill-ups'!$C$4:$C$1003,$A127,'Fill-ups'!$J$4:$J$1003,"&gt;0",'Fill-ups'!$A$4:$A$1003,"&gt;="&amp;$B$3,'Fill-ups'!$A$4:$A$1003,"&lt;="&amp;$D$3)&lt;1,"",SUMIFS('Fill-ups'!$H$4:$H$1003,'Fill-ups'!$B$4:$B$1003,B$112,'Fill-ups'!$C$4:$C$1003,$A127,'Fill-ups'!$J$4:$J$1003,"&gt;0",'Fill-ups'!$A$4:$A$1003,"&gt;="&amp;$B$3,'Fill-ups'!$A$4:$A$1003,"&lt;="&amp;$D$3)/SUMIFS('Fill-ups'!$J$4:$J$1003,'Fill-ups'!$B$4:$B$1003,B$112,'Fill-ups'!$C$4:$C$1003,$A127,'Fill-ups'!$A$4:$A$1003,"&gt;="&amp;$B$3,'Fill-ups'!$A$4:$A$1003,"&lt;="&amp;$D$3)*100))</f>
        <v/>
      </c>
      <c r="C127" s="21">
        <f>IF(OR($A127="",C$112=""),"",IF(COUNTIFS('Fill-ups'!$B$4:$B$1003,C$112,'Fill-ups'!$C$4:$C$1003,$A127,'Fill-ups'!$J$4:$J$1003,"&gt;0",'Fill-ups'!$A$4:$A$1003,"&gt;="&amp;$B$3,'Fill-ups'!$A$4:$A$1003,"&lt;="&amp;$D$3)&lt;1,"",SUMIFS('Fill-ups'!$H$4:$H$1003,'Fill-ups'!$B$4:$B$1003,C$112,'Fill-ups'!$C$4:$C$1003,$A127,'Fill-ups'!$J$4:$J$1003,"&gt;0",'Fill-ups'!$A$4:$A$1003,"&gt;="&amp;$B$3,'Fill-ups'!$A$4:$A$1003,"&lt;="&amp;$D$3)/SUMIFS('Fill-ups'!$J$4:$J$1003,'Fill-ups'!$B$4:$B$1003,C$112,'Fill-ups'!$C$4:$C$1003,$A127,'Fill-ups'!$A$4:$A$1003,"&gt;="&amp;$B$3,'Fill-ups'!$A$4:$A$1003,"&lt;="&amp;$D$3)*100))</f>
        <v/>
      </c>
      <c r="D127" s="21">
        <f>IF(OR($A127="",D$112=""),"",IF(COUNTIFS('Fill-ups'!$B$4:$B$1003,D$112,'Fill-ups'!$C$4:$C$1003,$A127,'Fill-ups'!$J$4:$J$1003,"&gt;0",'Fill-ups'!$A$4:$A$1003,"&gt;="&amp;$B$3,'Fill-ups'!$A$4:$A$1003,"&lt;="&amp;$D$3)&lt;1,"",SUMIFS('Fill-ups'!$H$4:$H$1003,'Fill-ups'!$B$4:$B$1003,D$112,'Fill-ups'!$C$4:$C$1003,$A127,'Fill-ups'!$J$4:$J$1003,"&gt;0",'Fill-ups'!$A$4:$A$1003,"&gt;="&amp;$B$3,'Fill-ups'!$A$4:$A$1003,"&lt;="&amp;$D$3)/SUMIFS('Fill-ups'!$J$4:$J$1003,'Fill-ups'!$B$4:$B$1003,D$112,'Fill-ups'!$C$4:$C$1003,$A127,'Fill-ups'!$A$4:$A$1003,"&gt;="&amp;$B$3,'Fill-ups'!$A$4:$A$1003,"&lt;="&amp;$D$3)*100))</f>
        <v/>
      </c>
      <c r="E127" s="21">
        <f>IF(OR($A127="",E$112=""),"",IF(COUNTIFS('Fill-ups'!$B$4:$B$1003,E$112,'Fill-ups'!$C$4:$C$1003,$A127,'Fill-ups'!$J$4:$J$1003,"&gt;0",'Fill-ups'!$A$4:$A$1003,"&gt;="&amp;$B$3,'Fill-ups'!$A$4:$A$1003,"&lt;="&amp;$D$3)&lt;1,"",SUMIFS('Fill-ups'!$H$4:$H$1003,'Fill-ups'!$B$4:$B$1003,E$112,'Fill-ups'!$C$4:$C$1003,$A127,'Fill-ups'!$J$4:$J$1003,"&gt;0",'Fill-ups'!$A$4:$A$1003,"&gt;="&amp;$B$3,'Fill-ups'!$A$4:$A$1003,"&lt;="&amp;$D$3)/SUMIFS('Fill-ups'!$J$4:$J$1003,'Fill-ups'!$B$4:$B$1003,E$112,'Fill-ups'!$C$4:$C$1003,$A127,'Fill-ups'!$A$4:$A$1003,"&gt;="&amp;$B$3,'Fill-ups'!$A$4:$A$1003,"&lt;="&amp;$D$3)*100))</f>
        <v/>
      </c>
      <c r="F127" s="21">
        <f>IF(OR($A127="",F$112=""),"",IF(COUNTIFS('Fill-ups'!$B$4:$B$1003,F$112,'Fill-ups'!$C$4:$C$1003,$A127,'Fill-ups'!$J$4:$J$1003,"&gt;0",'Fill-ups'!$A$4:$A$1003,"&gt;="&amp;$B$3,'Fill-ups'!$A$4:$A$1003,"&lt;="&amp;$D$3)&lt;1,"",SUMIFS('Fill-ups'!$H$4:$H$1003,'Fill-ups'!$B$4:$B$1003,F$112,'Fill-ups'!$C$4:$C$1003,$A127,'Fill-ups'!$J$4:$J$1003,"&gt;0",'Fill-ups'!$A$4:$A$1003,"&gt;="&amp;$B$3,'Fill-ups'!$A$4:$A$1003,"&lt;="&amp;$D$3)/SUMIFS('Fill-ups'!$J$4:$J$1003,'Fill-ups'!$B$4:$B$1003,F$112,'Fill-ups'!$C$4:$C$1003,$A127,'Fill-ups'!$A$4:$A$1003,"&gt;="&amp;$B$3,'Fill-ups'!$A$4:$A$1003,"&lt;="&amp;$D$3)*100))</f>
        <v/>
      </c>
      <c r="G127" s="21">
        <f>IF(OR($A127="",G$112=""),"",IF(COUNTIFS('Fill-ups'!$B$4:$B$1003,G$112,'Fill-ups'!$C$4:$C$1003,$A127,'Fill-ups'!$J$4:$J$1003,"&gt;0",'Fill-ups'!$A$4:$A$1003,"&gt;="&amp;$B$3,'Fill-ups'!$A$4:$A$1003,"&lt;="&amp;$D$3)&lt;1,"",SUMIFS('Fill-ups'!$H$4:$H$1003,'Fill-ups'!$B$4:$B$1003,G$112,'Fill-ups'!$C$4:$C$1003,$A127,'Fill-ups'!$J$4:$J$1003,"&gt;0",'Fill-ups'!$A$4:$A$1003,"&gt;="&amp;$B$3,'Fill-ups'!$A$4:$A$1003,"&lt;="&amp;$D$3)/SUMIFS('Fill-ups'!$J$4:$J$1003,'Fill-ups'!$B$4:$B$1003,G$112,'Fill-ups'!$C$4:$C$1003,$A127,'Fill-ups'!$A$4:$A$1003,"&gt;="&amp;$B$3,'Fill-ups'!$A$4:$A$1003,"&lt;="&amp;$D$3)*100))</f>
        <v/>
      </c>
      <c r="H127" s="21">
        <f>IF(OR($A127="",H$112=""),"",IF(COUNTIFS('Fill-ups'!$B$4:$B$1003,H$112,'Fill-ups'!$C$4:$C$1003,$A127,'Fill-ups'!$J$4:$J$1003,"&gt;0",'Fill-ups'!$A$4:$A$1003,"&gt;="&amp;$B$3,'Fill-ups'!$A$4:$A$1003,"&lt;="&amp;$D$3)&lt;1,"",SUMIFS('Fill-ups'!$H$4:$H$1003,'Fill-ups'!$B$4:$B$1003,H$112,'Fill-ups'!$C$4:$C$1003,$A127,'Fill-ups'!$J$4:$J$1003,"&gt;0",'Fill-ups'!$A$4:$A$1003,"&gt;="&amp;$B$3,'Fill-ups'!$A$4:$A$1003,"&lt;="&amp;$D$3)/SUMIFS('Fill-ups'!$J$4:$J$1003,'Fill-ups'!$B$4:$B$1003,H$112,'Fill-ups'!$C$4:$C$1003,$A127,'Fill-ups'!$A$4:$A$1003,"&gt;="&amp;$B$3,'Fill-ups'!$A$4:$A$1003,"&lt;="&amp;$D$3)*100))</f>
        <v/>
      </c>
      <c r="I127" s="21">
        <f>IF(OR($A127="",I$112=""),"",IF(COUNTIFS('Fill-ups'!$B$4:$B$1003,I$112,'Fill-ups'!$C$4:$C$1003,$A127,'Fill-ups'!$J$4:$J$1003,"&gt;0",'Fill-ups'!$A$4:$A$1003,"&gt;="&amp;$B$3,'Fill-ups'!$A$4:$A$1003,"&lt;="&amp;$D$3)&lt;1,"",SUMIFS('Fill-ups'!$H$4:$H$1003,'Fill-ups'!$B$4:$B$1003,I$112,'Fill-ups'!$C$4:$C$1003,$A127,'Fill-ups'!$J$4:$J$1003,"&gt;0",'Fill-ups'!$A$4:$A$1003,"&gt;="&amp;$B$3,'Fill-ups'!$A$4:$A$1003,"&lt;="&amp;$D$3)/SUMIFS('Fill-ups'!$J$4:$J$1003,'Fill-ups'!$B$4:$B$1003,I$112,'Fill-ups'!$C$4:$C$1003,$A127,'Fill-ups'!$A$4:$A$1003,"&gt;="&amp;$B$3,'Fill-ups'!$A$4:$A$1003,"&lt;="&amp;$D$3)*100))</f>
        <v/>
      </c>
      <c r="J127" s="21">
        <f>IF(OR($A127="",J$112=""),"",IF(COUNTIFS('Fill-ups'!$B$4:$B$1003,J$112,'Fill-ups'!$C$4:$C$1003,$A127,'Fill-ups'!$J$4:$J$1003,"&gt;0",'Fill-ups'!$A$4:$A$1003,"&gt;="&amp;$B$3,'Fill-ups'!$A$4:$A$1003,"&lt;="&amp;$D$3)&lt;1,"",SUMIFS('Fill-ups'!$H$4:$H$1003,'Fill-ups'!$B$4:$B$1003,J$112,'Fill-ups'!$C$4:$C$1003,$A127,'Fill-ups'!$J$4:$J$1003,"&gt;0",'Fill-ups'!$A$4:$A$1003,"&gt;="&amp;$B$3,'Fill-ups'!$A$4:$A$1003,"&lt;="&amp;$D$3)/SUMIFS('Fill-ups'!$J$4:$J$1003,'Fill-ups'!$B$4:$B$1003,J$112,'Fill-ups'!$C$4:$C$1003,$A127,'Fill-ups'!$A$4:$A$1003,"&gt;="&amp;$B$3,'Fill-ups'!$A$4:$A$1003,"&lt;="&amp;$D$3)*100))</f>
        <v/>
      </c>
      <c r="K127" s="21">
        <f>IF(OR($A127="",K$112=""),"",IF(COUNTIFS('Fill-ups'!$B$4:$B$1003,K$112,'Fill-ups'!$C$4:$C$1003,$A127,'Fill-ups'!$J$4:$J$1003,"&gt;0",'Fill-ups'!$A$4:$A$1003,"&gt;="&amp;$B$3,'Fill-ups'!$A$4:$A$1003,"&lt;="&amp;$D$3)&lt;1,"",SUMIFS('Fill-ups'!$H$4:$H$1003,'Fill-ups'!$B$4:$B$1003,K$112,'Fill-ups'!$C$4:$C$1003,$A127,'Fill-ups'!$J$4:$J$1003,"&gt;0",'Fill-ups'!$A$4:$A$1003,"&gt;="&amp;$B$3,'Fill-ups'!$A$4:$A$1003,"&lt;="&amp;$D$3)/SUMIFS('Fill-ups'!$J$4:$J$1003,'Fill-ups'!$B$4:$B$1003,K$112,'Fill-ups'!$C$4:$C$1003,$A127,'Fill-ups'!$A$4:$A$1003,"&gt;="&amp;$B$3,'Fill-ups'!$A$4:$A$1003,"&lt;="&amp;$D$3)*100))</f>
        <v/>
      </c>
      <c r="L127" s="21">
        <f>IF(OR($A127="",L$112=""),"",IF(COUNTIFS('Fill-ups'!$B$4:$B$1003,L$112,'Fill-ups'!$C$4:$C$1003,$A127,'Fill-ups'!$J$4:$J$1003,"&gt;0",'Fill-ups'!$A$4:$A$1003,"&gt;="&amp;$B$3,'Fill-ups'!$A$4:$A$1003,"&lt;="&amp;$D$3)&lt;1,"",SUMIFS('Fill-ups'!$H$4:$H$1003,'Fill-ups'!$B$4:$B$1003,L$112,'Fill-ups'!$C$4:$C$1003,$A127,'Fill-ups'!$J$4:$J$1003,"&gt;0",'Fill-ups'!$A$4:$A$1003,"&gt;="&amp;$B$3,'Fill-ups'!$A$4:$A$1003,"&lt;="&amp;$D$3)/SUMIFS('Fill-ups'!$J$4:$J$1003,'Fill-ups'!$B$4:$B$1003,L$112,'Fill-ups'!$C$4:$C$1003,$A127,'Fill-ups'!$A$4:$A$1003,"&gt;="&amp;$B$3,'Fill-ups'!$A$4:$A$1003,"&lt;="&amp;$D$3)*100))</f>
        <v/>
      </c>
      <c r="M127" s="21">
        <f>IF(OR($A127="",M$112=""),"",IF(COUNTIFS('Fill-ups'!$B$4:$B$1003,M$112,'Fill-ups'!$C$4:$C$1003,$A127,'Fill-ups'!$J$4:$J$1003,"&gt;0",'Fill-ups'!$A$4:$A$1003,"&gt;="&amp;$B$3,'Fill-ups'!$A$4:$A$1003,"&lt;="&amp;$D$3)&lt;1,"",SUMIFS('Fill-ups'!$H$4:$H$1003,'Fill-ups'!$B$4:$B$1003,M$112,'Fill-ups'!$C$4:$C$1003,$A127,'Fill-ups'!$J$4:$J$1003,"&gt;0",'Fill-ups'!$A$4:$A$1003,"&gt;="&amp;$B$3,'Fill-ups'!$A$4:$A$1003,"&lt;="&amp;$D$3)/SUMIFS('Fill-ups'!$J$4:$J$1003,'Fill-ups'!$B$4:$B$1003,M$112,'Fill-ups'!$C$4:$C$1003,$A127,'Fill-ups'!$A$4:$A$1003,"&gt;="&amp;$B$3,'Fill-ups'!$A$4:$A$1003,"&lt;="&amp;$D$3)*100))</f>
        <v/>
      </c>
    </row>
    <row r="128">
      <c r="A128" s="17">
        <f>IF('Lists'!F19="","",'Lists'!F19)</f>
        <v/>
      </c>
      <c r="B128" s="21">
        <f>IF(OR($A128="",B$112=""),"",IF(COUNTIFS('Fill-ups'!$B$4:$B$1003,B$112,'Fill-ups'!$C$4:$C$1003,$A128,'Fill-ups'!$J$4:$J$1003,"&gt;0",'Fill-ups'!$A$4:$A$1003,"&gt;="&amp;$B$3,'Fill-ups'!$A$4:$A$1003,"&lt;="&amp;$D$3)&lt;1,"",SUMIFS('Fill-ups'!$H$4:$H$1003,'Fill-ups'!$B$4:$B$1003,B$112,'Fill-ups'!$C$4:$C$1003,$A128,'Fill-ups'!$J$4:$J$1003,"&gt;0",'Fill-ups'!$A$4:$A$1003,"&gt;="&amp;$B$3,'Fill-ups'!$A$4:$A$1003,"&lt;="&amp;$D$3)/SUMIFS('Fill-ups'!$J$4:$J$1003,'Fill-ups'!$B$4:$B$1003,B$112,'Fill-ups'!$C$4:$C$1003,$A128,'Fill-ups'!$A$4:$A$1003,"&gt;="&amp;$B$3,'Fill-ups'!$A$4:$A$1003,"&lt;="&amp;$D$3)*100))</f>
        <v/>
      </c>
      <c r="C128" s="21">
        <f>IF(OR($A128="",C$112=""),"",IF(COUNTIFS('Fill-ups'!$B$4:$B$1003,C$112,'Fill-ups'!$C$4:$C$1003,$A128,'Fill-ups'!$J$4:$J$1003,"&gt;0",'Fill-ups'!$A$4:$A$1003,"&gt;="&amp;$B$3,'Fill-ups'!$A$4:$A$1003,"&lt;="&amp;$D$3)&lt;1,"",SUMIFS('Fill-ups'!$H$4:$H$1003,'Fill-ups'!$B$4:$B$1003,C$112,'Fill-ups'!$C$4:$C$1003,$A128,'Fill-ups'!$J$4:$J$1003,"&gt;0",'Fill-ups'!$A$4:$A$1003,"&gt;="&amp;$B$3,'Fill-ups'!$A$4:$A$1003,"&lt;="&amp;$D$3)/SUMIFS('Fill-ups'!$J$4:$J$1003,'Fill-ups'!$B$4:$B$1003,C$112,'Fill-ups'!$C$4:$C$1003,$A128,'Fill-ups'!$A$4:$A$1003,"&gt;="&amp;$B$3,'Fill-ups'!$A$4:$A$1003,"&lt;="&amp;$D$3)*100))</f>
        <v/>
      </c>
      <c r="D128" s="21">
        <f>IF(OR($A128="",D$112=""),"",IF(COUNTIFS('Fill-ups'!$B$4:$B$1003,D$112,'Fill-ups'!$C$4:$C$1003,$A128,'Fill-ups'!$J$4:$J$1003,"&gt;0",'Fill-ups'!$A$4:$A$1003,"&gt;="&amp;$B$3,'Fill-ups'!$A$4:$A$1003,"&lt;="&amp;$D$3)&lt;1,"",SUMIFS('Fill-ups'!$H$4:$H$1003,'Fill-ups'!$B$4:$B$1003,D$112,'Fill-ups'!$C$4:$C$1003,$A128,'Fill-ups'!$J$4:$J$1003,"&gt;0",'Fill-ups'!$A$4:$A$1003,"&gt;="&amp;$B$3,'Fill-ups'!$A$4:$A$1003,"&lt;="&amp;$D$3)/SUMIFS('Fill-ups'!$J$4:$J$1003,'Fill-ups'!$B$4:$B$1003,D$112,'Fill-ups'!$C$4:$C$1003,$A128,'Fill-ups'!$A$4:$A$1003,"&gt;="&amp;$B$3,'Fill-ups'!$A$4:$A$1003,"&lt;="&amp;$D$3)*100))</f>
        <v/>
      </c>
      <c r="E128" s="21">
        <f>IF(OR($A128="",E$112=""),"",IF(COUNTIFS('Fill-ups'!$B$4:$B$1003,E$112,'Fill-ups'!$C$4:$C$1003,$A128,'Fill-ups'!$J$4:$J$1003,"&gt;0",'Fill-ups'!$A$4:$A$1003,"&gt;="&amp;$B$3,'Fill-ups'!$A$4:$A$1003,"&lt;="&amp;$D$3)&lt;1,"",SUMIFS('Fill-ups'!$H$4:$H$1003,'Fill-ups'!$B$4:$B$1003,E$112,'Fill-ups'!$C$4:$C$1003,$A128,'Fill-ups'!$J$4:$J$1003,"&gt;0",'Fill-ups'!$A$4:$A$1003,"&gt;="&amp;$B$3,'Fill-ups'!$A$4:$A$1003,"&lt;="&amp;$D$3)/SUMIFS('Fill-ups'!$J$4:$J$1003,'Fill-ups'!$B$4:$B$1003,E$112,'Fill-ups'!$C$4:$C$1003,$A128,'Fill-ups'!$A$4:$A$1003,"&gt;="&amp;$B$3,'Fill-ups'!$A$4:$A$1003,"&lt;="&amp;$D$3)*100))</f>
        <v/>
      </c>
      <c r="F128" s="21">
        <f>IF(OR($A128="",F$112=""),"",IF(COUNTIFS('Fill-ups'!$B$4:$B$1003,F$112,'Fill-ups'!$C$4:$C$1003,$A128,'Fill-ups'!$J$4:$J$1003,"&gt;0",'Fill-ups'!$A$4:$A$1003,"&gt;="&amp;$B$3,'Fill-ups'!$A$4:$A$1003,"&lt;="&amp;$D$3)&lt;1,"",SUMIFS('Fill-ups'!$H$4:$H$1003,'Fill-ups'!$B$4:$B$1003,F$112,'Fill-ups'!$C$4:$C$1003,$A128,'Fill-ups'!$J$4:$J$1003,"&gt;0",'Fill-ups'!$A$4:$A$1003,"&gt;="&amp;$B$3,'Fill-ups'!$A$4:$A$1003,"&lt;="&amp;$D$3)/SUMIFS('Fill-ups'!$J$4:$J$1003,'Fill-ups'!$B$4:$B$1003,F$112,'Fill-ups'!$C$4:$C$1003,$A128,'Fill-ups'!$A$4:$A$1003,"&gt;="&amp;$B$3,'Fill-ups'!$A$4:$A$1003,"&lt;="&amp;$D$3)*100))</f>
        <v/>
      </c>
      <c r="G128" s="21">
        <f>IF(OR($A128="",G$112=""),"",IF(COUNTIFS('Fill-ups'!$B$4:$B$1003,G$112,'Fill-ups'!$C$4:$C$1003,$A128,'Fill-ups'!$J$4:$J$1003,"&gt;0",'Fill-ups'!$A$4:$A$1003,"&gt;="&amp;$B$3,'Fill-ups'!$A$4:$A$1003,"&lt;="&amp;$D$3)&lt;1,"",SUMIFS('Fill-ups'!$H$4:$H$1003,'Fill-ups'!$B$4:$B$1003,G$112,'Fill-ups'!$C$4:$C$1003,$A128,'Fill-ups'!$J$4:$J$1003,"&gt;0",'Fill-ups'!$A$4:$A$1003,"&gt;="&amp;$B$3,'Fill-ups'!$A$4:$A$1003,"&lt;="&amp;$D$3)/SUMIFS('Fill-ups'!$J$4:$J$1003,'Fill-ups'!$B$4:$B$1003,G$112,'Fill-ups'!$C$4:$C$1003,$A128,'Fill-ups'!$A$4:$A$1003,"&gt;="&amp;$B$3,'Fill-ups'!$A$4:$A$1003,"&lt;="&amp;$D$3)*100))</f>
        <v/>
      </c>
      <c r="H128" s="21">
        <f>IF(OR($A128="",H$112=""),"",IF(COUNTIFS('Fill-ups'!$B$4:$B$1003,H$112,'Fill-ups'!$C$4:$C$1003,$A128,'Fill-ups'!$J$4:$J$1003,"&gt;0",'Fill-ups'!$A$4:$A$1003,"&gt;="&amp;$B$3,'Fill-ups'!$A$4:$A$1003,"&lt;="&amp;$D$3)&lt;1,"",SUMIFS('Fill-ups'!$H$4:$H$1003,'Fill-ups'!$B$4:$B$1003,H$112,'Fill-ups'!$C$4:$C$1003,$A128,'Fill-ups'!$J$4:$J$1003,"&gt;0",'Fill-ups'!$A$4:$A$1003,"&gt;="&amp;$B$3,'Fill-ups'!$A$4:$A$1003,"&lt;="&amp;$D$3)/SUMIFS('Fill-ups'!$J$4:$J$1003,'Fill-ups'!$B$4:$B$1003,H$112,'Fill-ups'!$C$4:$C$1003,$A128,'Fill-ups'!$A$4:$A$1003,"&gt;="&amp;$B$3,'Fill-ups'!$A$4:$A$1003,"&lt;="&amp;$D$3)*100))</f>
        <v/>
      </c>
      <c r="I128" s="21">
        <f>IF(OR($A128="",I$112=""),"",IF(COUNTIFS('Fill-ups'!$B$4:$B$1003,I$112,'Fill-ups'!$C$4:$C$1003,$A128,'Fill-ups'!$J$4:$J$1003,"&gt;0",'Fill-ups'!$A$4:$A$1003,"&gt;="&amp;$B$3,'Fill-ups'!$A$4:$A$1003,"&lt;="&amp;$D$3)&lt;1,"",SUMIFS('Fill-ups'!$H$4:$H$1003,'Fill-ups'!$B$4:$B$1003,I$112,'Fill-ups'!$C$4:$C$1003,$A128,'Fill-ups'!$J$4:$J$1003,"&gt;0",'Fill-ups'!$A$4:$A$1003,"&gt;="&amp;$B$3,'Fill-ups'!$A$4:$A$1003,"&lt;="&amp;$D$3)/SUMIFS('Fill-ups'!$J$4:$J$1003,'Fill-ups'!$B$4:$B$1003,I$112,'Fill-ups'!$C$4:$C$1003,$A128,'Fill-ups'!$A$4:$A$1003,"&gt;="&amp;$B$3,'Fill-ups'!$A$4:$A$1003,"&lt;="&amp;$D$3)*100))</f>
        <v/>
      </c>
      <c r="J128" s="21">
        <f>IF(OR($A128="",J$112=""),"",IF(COUNTIFS('Fill-ups'!$B$4:$B$1003,J$112,'Fill-ups'!$C$4:$C$1003,$A128,'Fill-ups'!$J$4:$J$1003,"&gt;0",'Fill-ups'!$A$4:$A$1003,"&gt;="&amp;$B$3,'Fill-ups'!$A$4:$A$1003,"&lt;="&amp;$D$3)&lt;1,"",SUMIFS('Fill-ups'!$H$4:$H$1003,'Fill-ups'!$B$4:$B$1003,J$112,'Fill-ups'!$C$4:$C$1003,$A128,'Fill-ups'!$J$4:$J$1003,"&gt;0",'Fill-ups'!$A$4:$A$1003,"&gt;="&amp;$B$3,'Fill-ups'!$A$4:$A$1003,"&lt;="&amp;$D$3)/SUMIFS('Fill-ups'!$J$4:$J$1003,'Fill-ups'!$B$4:$B$1003,J$112,'Fill-ups'!$C$4:$C$1003,$A128,'Fill-ups'!$A$4:$A$1003,"&gt;="&amp;$B$3,'Fill-ups'!$A$4:$A$1003,"&lt;="&amp;$D$3)*100))</f>
        <v/>
      </c>
      <c r="K128" s="21">
        <f>IF(OR($A128="",K$112=""),"",IF(COUNTIFS('Fill-ups'!$B$4:$B$1003,K$112,'Fill-ups'!$C$4:$C$1003,$A128,'Fill-ups'!$J$4:$J$1003,"&gt;0",'Fill-ups'!$A$4:$A$1003,"&gt;="&amp;$B$3,'Fill-ups'!$A$4:$A$1003,"&lt;="&amp;$D$3)&lt;1,"",SUMIFS('Fill-ups'!$H$4:$H$1003,'Fill-ups'!$B$4:$B$1003,K$112,'Fill-ups'!$C$4:$C$1003,$A128,'Fill-ups'!$J$4:$J$1003,"&gt;0",'Fill-ups'!$A$4:$A$1003,"&gt;="&amp;$B$3,'Fill-ups'!$A$4:$A$1003,"&lt;="&amp;$D$3)/SUMIFS('Fill-ups'!$J$4:$J$1003,'Fill-ups'!$B$4:$B$1003,K$112,'Fill-ups'!$C$4:$C$1003,$A128,'Fill-ups'!$A$4:$A$1003,"&gt;="&amp;$B$3,'Fill-ups'!$A$4:$A$1003,"&lt;="&amp;$D$3)*100))</f>
        <v/>
      </c>
      <c r="L128" s="21">
        <f>IF(OR($A128="",L$112=""),"",IF(COUNTIFS('Fill-ups'!$B$4:$B$1003,L$112,'Fill-ups'!$C$4:$C$1003,$A128,'Fill-ups'!$J$4:$J$1003,"&gt;0",'Fill-ups'!$A$4:$A$1003,"&gt;="&amp;$B$3,'Fill-ups'!$A$4:$A$1003,"&lt;="&amp;$D$3)&lt;1,"",SUMIFS('Fill-ups'!$H$4:$H$1003,'Fill-ups'!$B$4:$B$1003,L$112,'Fill-ups'!$C$4:$C$1003,$A128,'Fill-ups'!$J$4:$J$1003,"&gt;0",'Fill-ups'!$A$4:$A$1003,"&gt;="&amp;$B$3,'Fill-ups'!$A$4:$A$1003,"&lt;="&amp;$D$3)/SUMIFS('Fill-ups'!$J$4:$J$1003,'Fill-ups'!$B$4:$B$1003,L$112,'Fill-ups'!$C$4:$C$1003,$A128,'Fill-ups'!$A$4:$A$1003,"&gt;="&amp;$B$3,'Fill-ups'!$A$4:$A$1003,"&lt;="&amp;$D$3)*100))</f>
        <v/>
      </c>
      <c r="M128" s="21">
        <f>IF(OR($A128="",M$112=""),"",IF(COUNTIFS('Fill-ups'!$B$4:$B$1003,M$112,'Fill-ups'!$C$4:$C$1003,$A128,'Fill-ups'!$J$4:$J$1003,"&gt;0",'Fill-ups'!$A$4:$A$1003,"&gt;="&amp;$B$3,'Fill-ups'!$A$4:$A$1003,"&lt;="&amp;$D$3)&lt;1,"",SUMIFS('Fill-ups'!$H$4:$H$1003,'Fill-ups'!$B$4:$B$1003,M$112,'Fill-ups'!$C$4:$C$1003,$A128,'Fill-ups'!$J$4:$J$1003,"&gt;0",'Fill-ups'!$A$4:$A$1003,"&gt;="&amp;$B$3,'Fill-ups'!$A$4:$A$1003,"&lt;="&amp;$D$3)/SUMIFS('Fill-ups'!$J$4:$J$1003,'Fill-ups'!$B$4:$B$1003,M$112,'Fill-ups'!$C$4:$C$1003,$A128,'Fill-ups'!$A$4:$A$1003,"&gt;="&amp;$B$3,'Fill-ups'!$A$4:$A$1003,"&lt;="&amp;$D$3)*100))</f>
        <v/>
      </c>
    </row>
    <row r="129">
      <c r="A129" s="17">
        <f>IF('Lists'!F20="","",'Lists'!F20)</f>
        <v/>
      </c>
      <c r="B129" s="21">
        <f>IF(OR($A129="",B$112=""),"",IF(COUNTIFS('Fill-ups'!$B$4:$B$1003,B$112,'Fill-ups'!$C$4:$C$1003,$A129,'Fill-ups'!$J$4:$J$1003,"&gt;0",'Fill-ups'!$A$4:$A$1003,"&gt;="&amp;$B$3,'Fill-ups'!$A$4:$A$1003,"&lt;="&amp;$D$3)&lt;1,"",SUMIFS('Fill-ups'!$H$4:$H$1003,'Fill-ups'!$B$4:$B$1003,B$112,'Fill-ups'!$C$4:$C$1003,$A129,'Fill-ups'!$J$4:$J$1003,"&gt;0",'Fill-ups'!$A$4:$A$1003,"&gt;="&amp;$B$3,'Fill-ups'!$A$4:$A$1003,"&lt;="&amp;$D$3)/SUMIFS('Fill-ups'!$J$4:$J$1003,'Fill-ups'!$B$4:$B$1003,B$112,'Fill-ups'!$C$4:$C$1003,$A129,'Fill-ups'!$A$4:$A$1003,"&gt;="&amp;$B$3,'Fill-ups'!$A$4:$A$1003,"&lt;="&amp;$D$3)*100))</f>
        <v/>
      </c>
      <c r="C129" s="21">
        <f>IF(OR($A129="",C$112=""),"",IF(COUNTIFS('Fill-ups'!$B$4:$B$1003,C$112,'Fill-ups'!$C$4:$C$1003,$A129,'Fill-ups'!$J$4:$J$1003,"&gt;0",'Fill-ups'!$A$4:$A$1003,"&gt;="&amp;$B$3,'Fill-ups'!$A$4:$A$1003,"&lt;="&amp;$D$3)&lt;1,"",SUMIFS('Fill-ups'!$H$4:$H$1003,'Fill-ups'!$B$4:$B$1003,C$112,'Fill-ups'!$C$4:$C$1003,$A129,'Fill-ups'!$J$4:$J$1003,"&gt;0",'Fill-ups'!$A$4:$A$1003,"&gt;="&amp;$B$3,'Fill-ups'!$A$4:$A$1003,"&lt;="&amp;$D$3)/SUMIFS('Fill-ups'!$J$4:$J$1003,'Fill-ups'!$B$4:$B$1003,C$112,'Fill-ups'!$C$4:$C$1003,$A129,'Fill-ups'!$A$4:$A$1003,"&gt;="&amp;$B$3,'Fill-ups'!$A$4:$A$1003,"&lt;="&amp;$D$3)*100))</f>
        <v/>
      </c>
      <c r="D129" s="21">
        <f>IF(OR($A129="",D$112=""),"",IF(COUNTIFS('Fill-ups'!$B$4:$B$1003,D$112,'Fill-ups'!$C$4:$C$1003,$A129,'Fill-ups'!$J$4:$J$1003,"&gt;0",'Fill-ups'!$A$4:$A$1003,"&gt;="&amp;$B$3,'Fill-ups'!$A$4:$A$1003,"&lt;="&amp;$D$3)&lt;1,"",SUMIFS('Fill-ups'!$H$4:$H$1003,'Fill-ups'!$B$4:$B$1003,D$112,'Fill-ups'!$C$4:$C$1003,$A129,'Fill-ups'!$J$4:$J$1003,"&gt;0",'Fill-ups'!$A$4:$A$1003,"&gt;="&amp;$B$3,'Fill-ups'!$A$4:$A$1003,"&lt;="&amp;$D$3)/SUMIFS('Fill-ups'!$J$4:$J$1003,'Fill-ups'!$B$4:$B$1003,D$112,'Fill-ups'!$C$4:$C$1003,$A129,'Fill-ups'!$A$4:$A$1003,"&gt;="&amp;$B$3,'Fill-ups'!$A$4:$A$1003,"&lt;="&amp;$D$3)*100))</f>
        <v/>
      </c>
      <c r="E129" s="21">
        <f>IF(OR($A129="",E$112=""),"",IF(COUNTIFS('Fill-ups'!$B$4:$B$1003,E$112,'Fill-ups'!$C$4:$C$1003,$A129,'Fill-ups'!$J$4:$J$1003,"&gt;0",'Fill-ups'!$A$4:$A$1003,"&gt;="&amp;$B$3,'Fill-ups'!$A$4:$A$1003,"&lt;="&amp;$D$3)&lt;1,"",SUMIFS('Fill-ups'!$H$4:$H$1003,'Fill-ups'!$B$4:$B$1003,E$112,'Fill-ups'!$C$4:$C$1003,$A129,'Fill-ups'!$J$4:$J$1003,"&gt;0",'Fill-ups'!$A$4:$A$1003,"&gt;="&amp;$B$3,'Fill-ups'!$A$4:$A$1003,"&lt;="&amp;$D$3)/SUMIFS('Fill-ups'!$J$4:$J$1003,'Fill-ups'!$B$4:$B$1003,E$112,'Fill-ups'!$C$4:$C$1003,$A129,'Fill-ups'!$A$4:$A$1003,"&gt;="&amp;$B$3,'Fill-ups'!$A$4:$A$1003,"&lt;="&amp;$D$3)*100))</f>
        <v/>
      </c>
      <c r="F129" s="21">
        <f>IF(OR($A129="",F$112=""),"",IF(COUNTIFS('Fill-ups'!$B$4:$B$1003,F$112,'Fill-ups'!$C$4:$C$1003,$A129,'Fill-ups'!$J$4:$J$1003,"&gt;0",'Fill-ups'!$A$4:$A$1003,"&gt;="&amp;$B$3,'Fill-ups'!$A$4:$A$1003,"&lt;="&amp;$D$3)&lt;1,"",SUMIFS('Fill-ups'!$H$4:$H$1003,'Fill-ups'!$B$4:$B$1003,F$112,'Fill-ups'!$C$4:$C$1003,$A129,'Fill-ups'!$J$4:$J$1003,"&gt;0",'Fill-ups'!$A$4:$A$1003,"&gt;="&amp;$B$3,'Fill-ups'!$A$4:$A$1003,"&lt;="&amp;$D$3)/SUMIFS('Fill-ups'!$J$4:$J$1003,'Fill-ups'!$B$4:$B$1003,F$112,'Fill-ups'!$C$4:$C$1003,$A129,'Fill-ups'!$A$4:$A$1003,"&gt;="&amp;$B$3,'Fill-ups'!$A$4:$A$1003,"&lt;="&amp;$D$3)*100))</f>
        <v/>
      </c>
      <c r="G129" s="21">
        <f>IF(OR($A129="",G$112=""),"",IF(COUNTIFS('Fill-ups'!$B$4:$B$1003,G$112,'Fill-ups'!$C$4:$C$1003,$A129,'Fill-ups'!$J$4:$J$1003,"&gt;0",'Fill-ups'!$A$4:$A$1003,"&gt;="&amp;$B$3,'Fill-ups'!$A$4:$A$1003,"&lt;="&amp;$D$3)&lt;1,"",SUMIFS('Fill-ups'!$H$4:$H$1003,'Fill-ups'!$B$4:$B$1003,G$112,'Fill-ups'!$C$4:$C$1003,$A129,'Fill-ups'!$J$4:$J$1003,"&gt;0",'Fill-ups'!$A$4:$A$1003,"&gt;="&amp;$B$3,'Fill-ups'!$A$4:$A$1003,"&lt;="&amp;$D$3)/SUMIFS('Fill-ups'!$J$4:$J$1003,'Fill-ups'!$B$4:$B$1003,G$112,'Fill-ups'!$C$4:$C$1003,$A129,'Fill-ups'!$A$4:$A$1003,"&gt;="&amp;$B$3,'Fill-ups'!$A$4:$A$1003,"&lt;="&amp;$D$3)*100))</f>
        <v/>
      </c>
      <c r="H129" s="21">
        <f>IF(OR($A129="",H$112=""),"",IF(COUNTIFS('Fill-ups'!$B$4:$B$1003,H$112,'Fill-ups'!$C$4:$C$1003,$A129,'Fill-ups'!$J$4:$J$1003,"&gt;0",'Fill-ups'!$A$4:$A$1003,"&gt;="&amp;$B$3,'Fill-ups'!$A$4:$A$1003,"&lt;="&amp;$D$3)&lt;1,"",SUMIFS('Fill-ups'!$H$4:$H$1003,'Fill-ups'!$B$4:$B$1003,H$112,'Fill-ups'!$C$4:$C$1003,$A129,'Fill-ups'!$J$4:$J$1003,"&gt;0",'Fill-ups'!$A$4:$A$1003,"&gt;="&amp;$B$3,'Fill-ups'!$A$4:$A$1003,"&lt;="&amp;$D$3)/SUMIFS('Fill-ups'!$J$4:$J$1003,'Fill-ups'!$B$4:$B$1003,H$112,'Fill-ups'!$C$4:$C$1003,$A129,'Fill-ups'!$A$4:$A$1003,"&gt;="&amp;$B$3,'Fill-ups'!$A$4:$A$1003,"&lt;="&amp;$D$3)*100))</f>
        <v/>
      </c>
      <c r="I129" s="21">
        <f>IF(OR($A129="",I$112=""),"",IF(COUNTIFS('Fill-ups'!$B$4:$B$1003,I$112,'Fill-ups'!$C$4:$C$1003,$A129,'Fill-ups'!$J$4:$J$1003,"&gt;0",'Fill-ups'!$A$4:$A$1003,"&gt;="&amp;$B$3,'Fill-ups'!$A$4:$A$1003,"&lt;="&amp;$D$3)&lt;1,"",SUMIFS('Fill-ups'!$H$4:$H$1003,'Fill-ups'!$B$4:$B$1003,I$112,'Fill-ups'!$C$4:$C$1003,$A129,'Fill-ups'!$J$4:$J$1003,"&gt;0",'Fill-ups'!$A$4:$A$1003,"&gt;="&amp;$B$3,'Fill-ups'!$A$4:$A$1003,"&lt;="&amp;$D$3)/SUMIFS('Fill-ups'!$J$4:$J$1003,'Fill-ups'!$B$4:$B$1003,I$112,'Fill-ups'!$C$4:$C$1003,$A129,'Fill-ups'!$A$4:$A$1003,"&gt;="&amp;$B$3,'Fill-ups'!$A$4:$A$1003,"&lt;="&amp;$D$3)*100))</f>
        <v/>
      </c>
      <c r="J129" s="21">
        <f>IF(OR($A129="",J$112=""),"",IF(COUNTIFS('Fill-ups'!$B$4:$B$1003,J$112,'Fill-ups'!$C$4:$C$1003,$A129,'Fill-ups'!$J$4:$J$1003,"&gt;0",'Fill-ups'!$A$4:$A$1003,"&gt;="&amp;$B$3,'Fill-ups'!$A$4:$A$1003,"&lt;="&amp;$D$3)&lt;1,"",SUMIFS('Fill-ups'!$H$4:$H$1003,'Fill-ups'!$B$4:$B$1003,J$112,'Fill-ups'!$C$4:$C$1003,$A129,'Fill-ups'!$J$4:$J$1003,"&gt;0",'Fill-ups'!$A$4:$A$1003,"&gt;="&amp;$B$3,'Fill-ups'!$A$4:$A$1003,"&lt;="&amp;$D$3)/SUMIFS('Fill-ups'!$J$4:$J$1003,'Fill-ups'!$B$4:$B$1003,J$112,'Fill-ups'!$C$4:$C$1003,$A129,'Fill-ups'!$A$4:$A$1003,"&gt;="&amp;$B$3,'Fill-ups'!$A$4:$A$1003,"&lt;="&amp;$D$3)*100))</f>
        <v/>
      </c>
      <c r="K129" s="21">
        <f>IF(OR($A129="",K$112=""),"",IF(COUNTIFS('Fill-ups'!$B$4:$B$1003,K$112,'Fill-ups'!$C$4:$C$1003,$A129,'Fill-ups'!$J$4:$J$1003,"&gt;0",'Fill-ups'!$A$4:$A$1003,"&gt;="&amp;$B$3,'Fill-ups'!$A$4:$A$1003,"&lt;="&amp;$D$3)&lt;1,"",SUMIFS('Fill-ups'!$H$4:$H$1003,'Fill-ups'!$B$4:$B$1003,K$112,'Fill-ups'!$C$4:$C$1003,$A129,'Fill-ups'!$J$4:$J$1003,"&gt;0",'Fill-ups'!$A$4:$A$1003,"&gt;="&amp;$B$3,'Fill-ups'!$A$4:$A$1003,"&lt;="&amp;$D$3)/SUMIFS('Fill-ups'!$J$4:$J$1003,'Fill-ups'!$B$4:$B$1003,K$112,'Fill-ups'!$C$4:$C$1003,$A129,'Fill-ups'!$A$4:$A$1003,"&gt;="&amp;$B$3,'Fill-ups'!$A$4:$A$1003,"&lt;="&amp;$D$3)*100))</f>
        <v/>
      </c>
      <c r="L129" s="21">
        <f>IF(OR($A129="",L$112=""),"",IF(COUNTIFS('Fill-ups'!$B$4:$B$1003,L$112,'Fill-ups'!$C$4:$C$1003,$A129,'Fill-ups'!$J$4:$J$1003,"&gt;0",'Fill-ups'!$A$4:$A$1003,"&gt;="&amp;$B$3,'Fill-ups'!$A$4:$A$1003,"&lt;="&amp;$D$3)&lt;1,"",SUMIFS('Fill-ups'!$H$4:$H$1003,'Fill-ups'!$B$4:$B$1003,L$112,'Fill-ups'!$C$4:$C$1003,$A129,'Fill-ups'!$J$4:$J$1003,"&gt;0",'Fill-ups'!$A$4:$A$1003,"&gt;="&amp;$B$3,'Fill-ups'!$A$4:$A$1003,"&lt;="&amp;$D$3)/SUMIFS('Fill-ups'!$J$4:$J$1003,'Fill-ups'!$B$4:$B$1003,L$112,'Fill-ups'!$C$4:$C$1003,$A129,'Fill-ups'!$A$4:$A$1003,"&gt;="&amp;$B$3,'Fill-ups'!$A$4:$A$1003,"&lt;="&amp;$D$3)*100))</f>
        <v/>
      </c>
      <c r="M129" s="21">
        <f>IF(OR($A129="",M$112=""),"",IF(COUNTIFS('Fill-ups'!$B$4:$B$1003,M$112,'Fill-ups'!$C$4:$C$1003,$A129,'Fill-ups'!$J$4:$J$1003,"&gt;0",'Fill-ups'!$A$4:$A$1003,"&gt;="&amp;$B$3,'Fill-ups'!$A$4:$A$1003,"&lt;="&amp;$D$3)&lt;1,"",SUMIFS('Fill-ups'!$H$4:$H$1003,'Fill-ups'!$B$4:$B$1003,M$112,'Fill-ups'!$C$4:$C$1003,$A129,'Fill-ups'!$J$4:$J$1003,"&gt;0",'Fill-ups'!$A$4:$A$1003,"&gt;="&amp;$B$3,'Fill-ups'!$A$4:$A$1003,"&lt;="&amp;$D$3)/SUMIFS('Fill-ups'!$J$4:$J$1003,'Fill-ups'!$B$4:$B$1003,M$112,'Fill-ups'!$C$4:$C$1003,$A129,'Fill-ups'!$A$4:$A$1003,"&gt;="&amp;$B$3,'Fill-ups'!$A$4:$A$1003,"&lt;="&amp;$D$3)*100))</f>
        <v/>
      </c>
    </row>
    <row r="130">
      <c r="A130" s="17">
        <f>IF('Lists'!F21="","",'Lists'!F21)</f>
        <v/>
      </c>
      <c r="B130" s="21">
        <f>IF(OR($A130="",B$112=""),"",IF(COUNTIFS('Fill-ups'!$B$4:$B$1003,B$112,'Fill-ups'!$C$4:$C$1003,$A130,'Fill-ups'!$J$4:$J$1003,"&gt;0",'Fill-ups'!$A$4:$A$1003,"&gt;="&amp;$B$3,'Fill-ups'!$A$4:$A$1003,"&lt;="&amp;$D$3)&lt;1,"",SUMIFS('Fill-ups'!$H$4:$H$1003,'Fill-ups'!$B$4:$B$1003,B$112,'Fill-ups'!$C$4:$C$1003,$A130,'Fill-ups'!$J$4:$J$1003,"&gt;0",'Fill-ups'!$A$4:$A$1003,"&gt;="&amp;$B$3,'Fill-ups'!$A$4:$A$1003,"&lt;="&amp;$D$3)/SUMIFS('Fill-ups'!$J$4:$J$1003,'Fill-ups'!$B$4:$B$1003,B$112,'Fill-ups'!$C$4:$C$1003,$A130,'Fill-ups'!$A$4:$A$1003,"&gt;="&amp;$B$3,'Fill-ups'!$A$4:$A$1003,"&lt;="&amp;$D$3)*100))</f>
        <v/>
      </c>
      <c r="C130" s="21">
        <f>IF(OR($A130="",C$112=""),"",IF(COUNTIFS('Fill-ups'!$B$4:$B$1003,C$112,'Fill-ups'!$C$4:$C$1003,$A130,'Fill-ups'!$J$4:$J$1003,"&gt;0",'Fill-ups'!$A$4:$A$1003,"&gt;="&amp;$B$3,'Fill-ups'!$A$4:$A$1003,"&lt;="&amp;$D$3)&lt;1,"",SUMIFS('Fill-ups'!$H$4:$H$1003,'Fill-ups'!$B$4:$B$1003,C$112,'Fill-ups'!$C$4:$C$1003,$A130,'Fill-ups'!$J$4:$J$1003,"&gt;0",'Fill-ups'!$A$4:$A$1003,"&gt;="&amp;$B$3,'Fill-ups'!$A$4:$A$1003,"&lt;="&amp;$D$3)/SUMIFS('Fill-ups'!$J$4:$J$1003,'Fill-ups'!$B$4:$B$1003,C$112,'Fill-ups'!$C$4:$C$1003,$A130,'Fill-ups'!$A$4:$A$1003,"&gt;="&amp;$B$3,'Fill-ups'!$A$4:$A$1003,"&lt;="&amp;$D$3)*100))</f>
        <v/>
      </c>
      <c r="D130" s="21">
        <f>IF(OR($A130="",D$112=""),"",IF(COUNTIFS('Fill-ups'!$B$4:$B$1003,D$112,'Fill-ups'!$C$4:$C$1003,$A130,'Fill-ups'!$J$4:$J$1003,"&gt;0",'Fill-ups'!$A$4:$A$1003,"&gt;="&amp;$B$3,'Fill-ups'!$A$4:$A$1003,"&lt;="&amp;$D$3)&lt;1,"",SUMIFS('Fill-ups'!$H$4:$H$1003,'Fill-ups'!$B$4:$B$1003,D$112,'Fill-ups'!$C$4:$C$1003,$A130,'Fill-ups'!$J$4:$J$1003,"&gt;0",'Fill-ups'!$A$4:$A$1003,"&gt;="&amp;$B$3,'Fill-ups'!$A$4:$A$1003,"&lt;="&amp;$D$3)/SUMIFS('Fill-ups'!$J$4:$J$1003,'Fill-ups'!$B$4:$B$1003,D$112,'Fill-ups'!$C$4:$C$1003,$A130,'Fill-ups'!$A$4:$A$1003,"&gt;="&amp;$B$3,'Fill-ups'!$A$4:$A$1003,"&lt;="&amp;$D$3)*100))</f>
        <v/>
      </c>
      <c r="E130" s="21">
        <f>IF(OR($A130="",E$112=""),"",IF(COUNTIFS('Fill-ups'!$B$4:$B$1003,E$112,'Fill-ups'!$C$4:$C$1003,$A130,'Fill-ups'!$J$4:$J$1003,"&gt;0",'Fill-ups'!$A$4:$A$1003,"&gt;="&amp;$B$3,'Fill-ups'!$A$4:$A$1003,"&lt;="&amp;$D$3)&lt;1,"",SUMIFS('Fill-ups'!$H$4:$H$1003,'Fill-ups'!$B$4:$B$1003,E$112,'Fill-ups'!$C$4:$C$1003,$A130,'Fill-ups'!$J$4:$J$1003,"&gt;0",'Fill-ups'!$A$4:$A$1003,"&gt;="&amp;$B$3,'Fill-ups'!$A$4:$A$1003,"&lt;="&amp;$D$3)/SUMIFS('Fill-ups'!$J$4:$J$1003,'Fill-ups'!$B$4:$B$1003,E$112,'Fill-ups'!$C$4:$C$1003,$A130,'Fill-ups'!$A$4:$A$1003,"&gt;="&amp;$B$3,'Fill-ups'!$A$4:$A$1003,"&lt;="&amp;$D$3)*100))</f>
        <v/>
      </c>
      <c r="F130" s="21">
        <f>IF(OR($A130="",F$112=""),"",IF(COUNTIFS('Fill-ups'!$B$4:$B$1003,F$112,'Fill-ups'!$C$4:$C$1003,$A130,'Fill-ups'!$J$4:$J$1003,"&gt;0",'Fill-ups'!$A$4:$A$1003,"&gt;="&amp;$B$3,'Fill-ups'!$A$4:$A$1003,"&lt;="&amp;$D$3)&lt;1,"",SUMIFS('Fill-ups'!$H$4:$H$1003,'Fill-ups'!$B$4:$B$1003,F$112,'Fill-ups'!$C$4:$C$1003,$A130,'Fill-ups'!$J$4:$J$1003,"&gt;0",'Fill-ups'!$A$4:$A$1003,"&gt;="&amp;$B$3,'Fill-ups'!$A$4:$A$1003,"&lt;="&amp;$D$3)/SUMIFS('Fill-ups'!$J$4:$J$1003,'Fill-ups'!$B$4:$B$1003,F$112,'Fill-ups'!$C$4:$C$1003,$A130,'Fill-ups'!$A$4:$A$1003,"&gt;="&amp;$B$3,'Fill-ups'!$A$4:$A$1003,"&lt;="&amp;$D$3)*100))</f>
        <v/>
      </c>
      <c r="G130" s="21">
        <f>IF(OR($A130="",G$112=""),"",IF(COUNTIFS('Fill-ups'!$B$4:$B$1003,G$112,'Fill-ups'!$C$4:$C$1003,$A130,'Fill-ups'!$J$4:$J$1003,"&gt;0",'Fill-ups'!$A$4:$A$1003,"&gt;="&amp;$B$3,'Fill-ups'!$A$4:$A$1003,"&lt;="&amp;$D$3)&lt;1,"",SUMIFS('Fill-ups'!$H$4:$H$1003,'Fill-ups'!$B$4:$B$1003,G$112,'Fill-ups'!$C$4:$C$1003,$A130,'Fill-ups'!$J$4:$J$1003,"&gt;0",'Fill-ups'!$A$4:$A$1003,"&gt;="&amp;$B$3,'Fill-ups'!$A$4:$A$1003,"&lt;="&amp;$D$3)/SUMIFS('Fill-ups'!$J$4:$J$1003,'Fill-ups'!$B$4:$B$1003,G$112,'Fill-ups'!$C$4:$C$1003,$A130,'Fill-ups'!$A$4:$A$1003,"&gt;="&amp;$B$3,'Fill-ups'!$A$4:$A$1003,"&lt;="&amp;$D$3)*100))</f>
        <v/>
      </c>
      <c r="H130" s="21">
        <f>IF(OR($A130="",H$112=""),"",IF(COUNTIFS('Fill-ups'!$B$4:$B$1003,H$112,'Fill-ups'!$C$4:$C$1003,$A130,'Fill-ups'!$J$4:$J$1003,"&gt;0",'Fill-ups'!$A$4:$A$1003,"&gt;="&amp;$B$3,'Fill-ups'!$A$4:$A$1003,"&lt;="&amp;$D$3)&lt;1,"",SUMIFS('Fill-ups'!$H$4:$H$1003,'Fill-ups'!$B$4:$B$1003,H$112,'Fill-ups'!$C$4:$C$1003,$A130,'Fill-ups'!$J$4:$J$1003,"&gt;0",'Fill-ups'!$A$4:$A$1003,"&gt;="&amp;$B$3,'Fill-ups'!$A$4:$A$1003,"&lt;="&amp;$D$3)/SUMIFS('Fill-ups'!$J$4:$J$1003,'Fill-ups'!$B$4:$B$1003,H$112,'Fill-ups'!$C$4:$C$1003,$A130,'Fill-ups'!$A$4:$A$1003,"&gt;="&amp;$B$3,'Fill-ups'!$A$4:$A$1003,"&lt;="&amp;$D$3)*100))</f>
        <v/>
      </c>
      <c r="I130" s="21">
        <f>IF(OR($A130="",I$112=""),"",IF(COUNTIFS('Fill-ups'!$B$4:$B$1003,I$112,'Fill-ups'!$C$4:$C$1003,$A130,'Fill-ups'!$J$4:$J$1003,"&gt;0",'Fill-ups'!$A$4:$A$1003,"&gt;="&amp;$B$3,'Fill-ups'!$A$4:$A$1003,"&lt;="&amp;$D$3)&lt;1,"",SUMIFS('Fill-ups'!$H$4:$H$1003,'Fill-ups'!$B$4:$B$1003,I$112,'Fill-ups'!$C$4:$C$1003,$A130,'Fill-ups'!$J$4:$J$1003,"&gt;0",'Fill-ups'!$A$4:$A$1003,"&gt;="&amp;$B$3,'Fill-ups'!$A$4:$A$1003,"&lt;="&amp;$D$3)/SUMIFS('Fill-ups'!$J$4:$J$1003,'Fill-ups'!$B$4:$B$1003,I$112,'Fill-ups'!$C$4:$C$1003,$A130,'Fill-ups'!$A$4:$A$1003,"&gt;="&amp;$B$3,'Fill-ups'!$A$4:$A$1003,"&lt;="&amp;$D$3)*100))</f>
        <v/>
      </c>
      <c r="J130" s="21">
        <f>IF(OR($A130="",J$112=""),"",IF(COUNTIFS('Fill-ups'!$B$4:$B$1003,J$112,'Fill-ups'!$C$4:$C$1003,$A130,'Fill-ups'!$J$4:$J$1003,"&gt;0",'Fill-ups'!$A$4:$A$1003,"&gt;="&amp;$B$3,'Fill-ups'!$A$4:$A$1003,"&lt;="&amp;$D$3)&lt;1,"",SUMIFS('Fill-ups'!$H$4:$H$1003,'Fill-ups'!$B$4:$B$1003,J$112,'Fill-ups'!$C$4:$C$1003,$A130,'Fill-ups'!$J$4:$J$1003,"&gt;0",'Fill-ups'!$A$4:$A$1003,"&gt;="&amp;$B$3,'Fill-ups'!$A$4:$A$1003,"&lt;="&amp;$D$3)/SUMIFS('Fill-ups'!$J$4:$J$1003,'Fill-ups'!$B$4:$B$1003,J$112,'Fill-ups'!$C$4:$C$1003,$A130,'Fill-ups'!$A$4:$A$1003,"&gt;="&amp;$B$3,'Fill-ups'!$A$4:$A$1003,"&lt;="&amp;$D$3)*100))</f>
        <v/>
      </c>
      <c r="K130" s="21">
        <f>IF(OR($A130="",K$112=""),"",IF(COUNTIFS('Fill-ups'!$B$4:$B$1003,K$112,'Fill-ups'!$C$4:$C$1003,$A130,'Fill-ups'!$J$4:$J$1003,"&gt;0",'Fill-ups'!$A$4:$A$1003,"&gt;="&amp;$B$3,'Fill-ups'!$A$4:$A$1003,"&lt;="&amp;$D$3)&lt;1,"",SUMIFS('Fill-ups'!$H$4:$H$1003,'Fill-ups'!$B$4:$B$1003,K$112,'Fill-ups'!$C$4:$C$1003,$A130,'Fill-ups'!$J$4:$J$1003,"&gt;0",'Fill-ups'!$A$4:$A$1003,"&gt;="&amp;$B$3,'Fill-ups'!$A$4:$A$1003,"&lt;="&amp;$D$3)/SUMIFS('Fill-ups'!$J$4:$J$1003,'Fill-ups'!$B$4:$B$1003,K$112,'Fill-ups'!$C$4:$C$1003,$A130,'Fill-ups'!$A$4:$A$1003,"&gt;="&amp;$B$3,'Fill-ups'!$A$4:$A$1003,"&lt;="&amp;$D$3)*100))</f>
        <v/>
      </c>
      <c r="L130" s="21">
        <f>IF(OR($A130="",L$112=""),"",IF(COUNTIFS('Fill-ups'!$B$4:$B$1003,L$112,'Fill-ups'!$C$4:$C$1003,$A130,'Fill-ups'!$J$4:$J$1003,"&gt;0",'Fill-ups'!$A$4:$A$1003,"&gt;="&amp;$B$3,'Fill-ups'!$A$4:$A$1003,"&lt;="&amp;$D$3)&lt;1,"",SUMIFS('Fill-ups'!$H$4:$H$1003,'Fill-ups'!$B$4:$B$1003,L$112,'Fill-ups'!$C$4:$C$1003,$A130,'Fill-ups'!$J$4:$J$1003,"&gt;0",'Fill-ups'!$A$4:$A$1003,"&gt;="&amp;$B$3,'Fill-ups'!$A$4:$A$1003,"&lt;="&amp;$D$3)/SUMIFS('Fill-ups'!$J$4:$J$1003,'Fill-ups'!$B$4:$B$1003,L$112,'Fill-ups'!$C$4:$C$1003,$A130,'Fill-ups'!$A$4:$A$1003,"&gt;="&amp;$B$3,'Fill-ups'!$A$4:$A$1003,"&lt;="&amp;$D$3)*100))</f>
        <v/>
      </c>
      <c r="M130" s="21">
        <f>IF(OR($A130="",M$112=""),"",IF(COUNTIFS('Fill-ups'!$B$4:$B$1003,M$112,'Fill-ups'!$C$4:$C$1003,$A130,'Fill-ups'!$J$4:$J$1003,"&gt;0",'Fill-ups'!$A$4:$A$1003,"&gt;="&amp;$B$3,'Fill-ups'!$A$4:$A$1003,"&lt;="&amp;$D$3)&lt;1,"",SUMIFS('Fill-ups'!$H$4:$H$1003,'Fill-ups'!$B$4:$B$1003,M$112,'Fill-ups'!$C$4:$C$1003,$A130,'Fill-ups'!$J$4:$J$1003,"&gt;0",'Fill-ups'!$A$4:$A$1003,"&gt;="&amp;$B$3,'Fill-ups'!$A$4:$A$1003,"&lt;="&amp;$D$3)/SUMIFS('Fill-ups'!$J$4:$J$1003,'Fill-ups'!$B$4:$B$1003,M$112,'Fill-ups'!$C$4:$C$1003,$A130,'Fill-ups'!$A$4:$A$1003,"&gt;="&amp;$B$3,'Fill-ups'!$A$4:$A$1003,"&lt;="&amp;$D$3)*100))</f>
        <v/>
      </c>
    </row>
    <row r="131">
      <c r="A131" s="17">
        <f>IF('Lists'!F22="","",'Lists'!F22)</f>
        <v/>
      </c>
      <c r="B131" s="21">
        <f>IF(OR($A131="",B$112=""),"",IF(COUNTIFS('Fill-ups'!$B$4:$B$1003,B$112,'Fill-ups'!$C$4:$C$1003,$A131,'Fill-ups'!$J$4:$J$1003,"&gt;0",'Fill-ups'!$A$4:$A$1003,"&gt;="&amp;$B$3,'Fill-ups'!$A$4:$A$1003,"&lt;="&amp;$D$3)&lt;1,"",SUMIFS('Fill-ups'!$H$4:$H$1003,'Fill-ups'!$B$4:$B$1003,B$112,'Fill-ups'!$C$4:$C$1003,$A131,'Fill-ups'!$J$4:$J$1003,"&gt;0",'Fill-ups'!$A$4:$A$1003,"&gt;="&amp;$B$3,'Fill-ups'!$A$4:$A$1003,"&lt;="&amp;$D$3)/SUMIFS('Fill-ups'!$J$4:$J$1003,'Fill-ups'!$B$4:$B$1003,B$112,'Fill-ups'!$C$4:$C$1003,$A131,'Fill-ups'!$A$4:$A$1003,"&gt;="&amp;$B$3,'Fill-ups'!$A$4:$A$1003,"&lt;="&amp;$D$3)*100))</f>
        <v/>
      </c>
      <c r="C131" s="21">
        <f>IF(OR($A131="",C$112=""),"",IF(COUNTIFS('Fill-ups'!$B$4:$B$1003,C$112,'Fill-ups'!$C$4:$C$1003,$A131,'Fill-ups'!$J$4:$J$1003,"&gt;0",'Fill-ups'!$A$4:$A$1003,"&gt;="&amp;$B$3,'Fill-ups'!$A$4:$A$1003,"&lt;="&amp;$D$3)&lt;1,"",SUMIFS('Fill-ups'!$H$4:$H$1003,'Fill-ups'!$B$4:$B$1003,C$112,'Fill-ups'!$C$4:$C$1003,$A131,'Fill-ups'!$J$4:$J$1003,"&gt;0",'Fill-ups'!$A$4:$A$1003,"&gt;="&amp;$B$3,'Fill-ups'!$A$4:$A$1003,"&lt;="&amp;$D$3)/SUMIFS('Fill-ups'!$J$4:$J$1003,'Fill-ups'!$B$4:$B$1003,C$112,'Fill-ups'!$C$4:$C$1003,$A131,'Fill-ups'!$A$4:$A$1003,"&gt;="&amp;$B$3,'Fill-ups'!$A$4:$A$1003,"&lt;="&amp;$D$3)*100))</f>
        <v/>
      </c>
      <c r="D131" s="21">
        <f>IF(OR($A131="",D$112=""),"",IF(COUNTIFS('Fill-ups'!$B$4:$B$1003,D$112,'Fill-ups'!$C$4:$C$1003,$A131,'Fill-ups'!$J$4:$J$1003,"&gt;0",'Fill-ups'!$A$4:$A$1003,"&gt;="&amp;$B$3,'Fill-ups'!$A$4:$A$1003,"&lt;="&amp;$D$3)&lt;1,"",SUMIFS('Fill-ups'!$H$4:$H$1003,'Fill-ups'!$B$4:$B$1003,D$112,'Fill-ups'!$C$4:$C$1003,$A131,'Fill-ups'!$J$4:$J$1003,"&gt;0",'Fill-ups'!$A$4:$A$1003,"&gt;="&amp;$B$3,'Fill-ups'!$A$4:$A$1003,"&lt;="&amp;$D$3)/SUMIFS('Fill-ups'!$J$4:$J$1003,'Fill-ups'!$B$4:$B$1003,D$112,'Fill-ups'!$C$4:$C$1003,$A131,'Fill-ups'!$A$4:$A$1003,"&gt;="&amp;$B$3,'Fill-ups'!$A$4:$A$1003,"&lt;="&amp;$D$3)*100))</f>
        <v/>
      </c>
      <c r="E131" s="21">
        <f>IF(OR($A131="",E$112=""),"",IF(COUNTIFS('Fill-ups'!$B$4:$B$1003,E$112,'Fill-ups'!$C$4:$C$1003,$A131,'Fill-ups'!$J$4:$J$1003,"&gt;0",'Fill-ups'!$A$4:$A$1003,"&gt;="&amp;$B$3,'Fill-ups'!$A$4:$A$1003,"&lt;="&amp;$D$3)&lt;1,"",SUMIFS('Fill-ups'!$H$4:$H$1003,'Fill-ups'!$B$4:$B$1003,E$112,'Fill-ups'!$C$4:$C$1003,$A131,'Fill-ups'!$J$4:$J$1003,"&gt;0",'Fill-ups'!$A$4:$A$1003,"&gt;="&amp;$B$3,'Fill-ups'!$A$4:$A$1003,"&lt;="&amp;$D$3)/SUMIFS('Fill-ups'!$J$4:$J$1003,'Fill-ups'!$B$4:$B$1003,E$112,'Fill-ups'!$C$4:$C$1003,$A131,'Fill-ups'!$A$4:$A$1003,"&gt;="&amp;$B$3,'Fill-ups'!$A$4:$A$1003,"&lt;="&amp;$D$3)*100))</f>
        <v/>
      </c>
      <c r="F131" s="21">
        <f>IF(OR($A131="",F$112=""),"",IF(COUNTIFS('Fill-ups'!$B$4:$B$1003,F$112,'Fill-ups'!$C$4:$C$1003,$A131,'Fill-ups'!$J$4:$J$1003,"&gt;0",'Fill-ups'!$A$4:$A$1003,"&gt;="&amp;$B$3,'Fill-ups'!$A$4:$A$1003,"&lt;="&amp;$D$3)&lt;1,"",SUMIFS('Fill-ups'!$H$4:$H$1003,'Fill-ups'!$B$4:$B$1003,F$112,'Fill-ups'!$C$4:$C$1003,$A131,'Fill-ups'!$J$4:$J$1003,"&gt;0",'Fill-ups'!$A$4:$A$1003,"&gt;="&amp;$B$3,'Fill-ups'!$A$4:$A$1003,"&lt;="&amp;$D$3)/SUMIFS('Fill-ups'!$J$4:$J$1003,'Fill-ups'!$B$4:$B$1003,F$112,'Fill-ups'!$C$4:$C$1003,$A131,'Fill-ups'!$A$4:$A$1003,"&gt;="&amp;$B$3,'Fill-ups'!$A$4:$A$1003,"&lt;="&amp;$D$3)*100))</f>
        <v/>
      </c>
      <c r="G131" s="21">
        <f>IF(OR($A131="",G$112=""),"",IF(COUNTIFS('Fill-ups'!$B$4:$B$1003,G$112,'Fill-ups'!$C$4:$C$1003,$A131,'Fill-ups'!$J$4:$J$1003,"&gt;0",'Fill-ups'!$A$4:$A$1003,"&gt;="&amp;$B$3,'Fill-ups'!$A$4:$A$1003,"&lt;="&amp;$D$3)&lt;1,"",SUMIFS('Fill-ups'!$H$4:$H$1003,'Fill-ups'!$B$4:$B$1003,G$112,'Fill-ups'!$C$4:$C$1003,$A131,'Fill-ups'!$J$4:$J$1003,"&gt;0",'Fill-ups'!$A$4:$A$1003,"&gt;="&amp;$B$3,'Fill-ups'!$A$4:$A$1003,"&lt;="&amp;$D$3)/SUMIFS('Fill-ups'!$J$4:$J$1003,'Fill-ups'!$B$4:$B$1003,G$112,'Fill-ups'!$C$4:$C$1003,$A131,'Fill-ups'!$A$4:$A$1003,"&gt;="&amp;$B$3,'Fill-ups'!$A$4:$A$1003,"&lt;="&amp;$D$3)*100))</f>
        <v/>
      </c>
      <c r="H131" s="21">
        <f>IF(OR($A131="",H$112=""),"",IF(COUNTIFS('Fill-ups'!$B$4:$B$1003,H$112,'Fill-ups'!$C$4:$C$1003,$A131,'Fill-ups'!$J$4:$J$1003,"&gt;0",'Fill-ups'!$A$4:$A$1003,"&gt;="&amp;$B$3,'Fill-ups'!$A$4:$A$1003,"&lt;="&amp;$D$3)&lt;1,"",SUMIFS('Fill-ups'!$H$4:$H$1003,'Fill-ups'!$B$4:$B$1003,H$112,'Fill-ups'!$C$4:$C$1003,$A131,'Fill-ups'!$J$4:$J$1003,"&gt;0",'Fill-ups'!$A$4:$A$1003,"&gt;="&amp;$B$3,'Fill-ups'!$A$4:$A$1003,"&lt;="&amp;$D$3)/SUMIFS('Fill-ups'!$J$4:$J$1003,'Fill-ups'!$B$4:$B$1003,H$112,'Fill-ups'!$C$4:$C$1003,$A131,'Fill-ups'!$A$4:$A$1003,"&gt;="&amp;$B$3,'Fill-ups'!$A$4:$A$1003,"&lt;="&amp;$D$3)*100))</f>
        <v/>
      </c>
      <c r="I131" s="21">
        <f>IF(OR($A131="",I$112=""),"",IF(COUNTIFS('Fill-ups'!$B$4:$B$1003,I$112,'Fill-ups'!$C$4:$C$1003,$A131,'Fill-ups'!$J$4:$J$1003,"&gt;0",'Fill-ups'!$A$4:$A$1003,"&gt;="&amp;$B$3,'Fill-ups'!$A$4:$A$1003,"&lt;="&amp;$D$3)&lt;1,"",SUMIFS('Fill-ups'!$H$4:$H$1003,'Fill-ups'!$B$4:$B$1003,I$112,'Fill-ups'!$C$4:$C$1003,$A131,'Fill-ups'!$J$4:$J$1003,"&gt;0",'Fill-ups'!$A$4:$A$1003,"&gt;="&amp;$B$3,'Fill-ups'!$A$4:$A$1003,"&lt;="&amp;$D$3)/SUMIFS('Fill-ups'!$J$4:$J$1003,'Fill-ups'!$B$4:$B$1003,I$112,'Fill-ups'!$C$4:$C$1003,$A131,'Fill-ups'!$A$4:$A$1003,"&gt;="&amp;$B$3,'Fill-ups'!$A$4:$A$1003,"&lt;="&amp;$D$3)*100))</f>
        <v/>
      </c>
      <c r="J131" s="21">
        <f>IF(OR($A131="",J$112=""),"",IF(COUNTIFS('Fill-ups'!$B$4:$B$1003,J$112,'Fill-ups'!$C$4:$C$1003,$A131,'Fill-ups'!$J$4:$J$1003,"&gt;0",'Fill-ups'!$A$4:$A$1003,"&gt;="&amp;$B$3,'Fill-ups'!$A$4:$A$1003,"&lt;="&amp;$D$3)&lt;1,"",SUMIFS('Fill-ups'!$H$4:$H$1003,'Fill-ups'!$B$4:$B$1003,J$112,'Fill-ups'!$C$4:$C$1003,$A131,'Fill-ups'!$J$4:$J$1003,"&gt;0",'Fill-ups'!$A$4:$A$1003,"&gt;="&amp;$B$3,'Fill-ups'!$A$4:$A$1003,"&lt;="&amp;$D$3)/SUMIFS('Fill-ups'!$J$4:$J$1003,'Fill-ups'!$B$4:$B$1003,J$112,'Fill-ups'!$C$4:$C$1003,$A131,'Fill-ups'!$A$4:$A$1003,"&gt;="&amp;$B$3,'Fill-ups'!$A$4:$A$1003,"&lt;="&amp;$D$3)*100))</f>
        <v/>
      </c>
      <c r="K131" s="21">
        <f>IF(OR($A131="",K$112=""),"",IF(COUNTIFS('Fill-ups'!$B$4:$B$1003,K$112,'Fill-ups'!$C$4:$C$1003,$A131,'Fill-ups'!$J$4:$J$1003,"&gt;0",'Fill-ups'!$A$4:$A$1003,"&gt;="&amp;$B$3,'Fill-ups'!$A$4:$A$1003,"&lt;="&amp;$D$3)&lt;1,"",SUMIFS('Fill-ups'!$H$4:$H$1003,'Fill-ups'!$B$4:$B$1003,K$112,'Fill-ups'!$C$4:$C$1003,$A131,'Fill-ups'!$J$4:$J$1003,"&gt;0",'Fill-ups'!$A$4:$A$1003,"&gt;="&amp;$B$3,'Fill-ups'!$A$4:$A$1003,"&lt;="&amp;$D$3)/SUMIFS('Fill-ups'!$J$4:$J$1003,'Fill-ups'!$B$4:$B$1003,K$112,'Fill-ups'!$C$4:$C$1003,$A131,'Fill-ups'!$A$4:$A$1003,"&gt;="&amp;$B$3,'Fill-ups'!$A$4:$A$1003,"&lt;="&amp;$D$3)*100))</f>
        <v/>
      </c>
      <c r="L131" s="21">
        <f>IF(OR($A131="",L$112=""),"",IF(COUNTIFS('Fill-ups'!$B$4:$B$1003,L$112,'Fill-ups'!$C$4:$C$1003,$A131,'Fill-ups'!$J$4:$J$1003,"&gt;0",'Fill-ups'!$A$4:$A$1003,"&gt;="&amp;$B$3,'Fill-ups'!$A$4:$A$1003,"&lt;="&amp;$D$3)&lt;1,"",SUMIFS('Fill-ups'!$H$4:$H$1003,'Fill-ups'!$B$4:$B$1003,L$112,'Fill-ups'!$C$4:$C$1003,$A131,'Fill-ups'!$J$4:$J$1003,"&gt;0",'Fill-ups'!$A$4:$A$1003,"&gt;="&amp;$B$3,'Fill-ups'!$A$4:$A$1003,"&lt;="&amp;$D$3)/SUMIFS('Fill-ups'!$J$4:$J$1003,'Fill-ups'!$B$4:$B$1003,L$112,'Fill-ups'!$C$4:$C$1003,$A131,'Fill-ups'!$A$4:$A$1003,"&gt;="&amp;$B$3,'Fill-ups'!$A$4:$A$1003,"&lt;="&amp;$D$3)*100))</f>
        <v/>
      </c>
      <c r="M131" s="21">
        <f>IF(OR($A131="",M$112=""),"",IF(COUNTIFS('Fill-ups'!$B$4:$B$1003,M$112,'Fill-ups'!$C$4:$C$1003,$A131,'Fill-ups'!$J$4:$J$1003,"&gt;0",'Fill-ups'!$A$4:$A$1003,"&gt;="&amp;$B$3,'Fill-ups'!$A$4:$A$1003,"&lt;="&amp;$D$3)&lt;1,"",SUMIFS('Fill-ups'!$H$4:$H$1003,'Fill-ups'!$B$4:$B$1003,M$112,'Fill-ups'!$C$4:$C$1003,$A131,'Fill-ups'!$J$4:$J$1003,"&gt;0",'Fill-ups'!$A$4:$A$1003,"&gt;="&amp;$B$3,'Fill-ups'!$A$4:$A$1003,"&lt;="&amp;$D$3)/SUMIFS('Fill-ups'!$J$4:$J$1003,'Fill-ups'!$B$4:$B$1003,M$112,'Fill-ups'!$C$4:$C$1003,$A131,'Fill-ups'!$A$4:$A$1003,"&gt;="&amp;$B$3,'Fill-ups'!$A$4:$A$1003,"&lt;="&amp;$D$3)*100))</f>
        <v/>
      </c>
    </row>
    <row r="132">
      <c r="A132" s="17">
        <f>IF('Lists'!F23="","",'Lists'!F23)</f>
        <v/>
      </c>
      <c r="B132" s="21">
        <f>IF(OR($A132="",B$112=""),"",IF(COUNTIFS('Fill-ups'!$B$4:$B$1003,B$112,'Fill-ups'!$C$4:$C$1003,$A132,'Fill-ups'!$J$4:$J$1003,"&gt;0",'Fill-ups'!$A$4:$A$1003,"&gt;="&amp;$B$3,'Fill-ups'!$A$4:$A$1003,"&lt;="&amp;$D$3)&lt;1,"",SUMIFS('Fill-ups'!$H$4:$H$1003,'Fill-ups'!$B$4:$B$1003,B$112,'Fill-ups'!$C$4:$C$1003,$A132,'Fill-ups'!$J$4:$J$1003,"&gt;0",'Fill-ups'!$A$4:$A$1003,"&gt;="&amp;$B$3,'Fill-ups'!$A$4:$A$1003,"&lt;="&amp;$D$3)/SUMIFS('Fill-ups'!$J$4:$J$1003,'Fill-ups'!$B$4:$B$1003,B$112,'Fill-ups'!$C$4:$C$1003,$A132,'Fill-ups'!$A$4:$A$1003,"&gt;="&amp;$B$3,'Fill-ups'!$A$4:$A$1003,"&lt;="&amp;$D$3)*100))</f>
        <v/>
      </c>
      <c r="C132" s="21">
        <f>IF(OR($A132="",C$112=""),"",IF(COUNTIFS('Fill-ups'!$B$4:$B$1003,C$112,'Fill-ups'!$C$4:$C$1003,$A132,'Fill-ups'!$J$4:$J$1003,"&gt;0",'Fill-ups'!$A$4:$A$1003,"&gt;="&amp;$B$3,'Fill-ups'!$A$4:$A$1003,"&lt;="&amp;$D$3)&lt;1,"",SUMIFS('Fill-ups'!$H$4:$H$1003,'Fill-ups'!$B$4:$B$1003,C$112,'Fill-ups'!$C$4:$C$1003,$A132,'Fill-ups'!$J$4:$J$1003,"&gt;0",'Fill-ups'!$A$4:$A$1003,"&gt;="&amp;$B$3,'Fill-ups'!$A$4:$A$1003,"&lt;="&amp;$D$3)/SUMIFS('Fill-ups'!$J$4:$J$1003,'Fill-ups'!$B$4:$B$1003,C$112,'Fill-ups'!$C$4:$C$1003,$A132,'Fill-ups'!$A$4:$A$1003,"&gt;="&amp;$B$3,'Fill-ups'!$A$4:$A$1003,"&lt;="&amp;$D$3)*100))</f>
        <v/>
      </c>
      <c r="D132" s="21">
        <f>IF(OR($A132="",D$112=""),"",IF(COUNTIFS('Fill-ups'!$B$4:$B$1003,D$112,'Fill-ups'!$C$4:$C$1003,$A132,'Fill-ups'!$J$4:$J$1003,"&gt;0",'Fill-ups'!$A$4:$A$1003,"&gt;="&amp;$B$3,'Fill-ups'!$A$4:$A$1003,"&lt;="&amp;$D$3)&lt;1,"",SUMIFS('Fill-ups'!$H$4:$H$1003,'Fill-ups'!$B$4:$B$1003,D$112,'Fill-ups'!$C$4:$C$1003,$A132,'Fill-ups'!$J$4:$J$1003,"&gt;0",'Fill-ups'!$A$4:$A$1003,"&gt;="&amp;$B$3,'Fill-ups'!$A$4:$A$1003,"&lt;="&amp;$D$3)/SUMIFS('Fill-ups'!$J$4:$J$1003,'Fill-ups'!$B$4:$B$1003,D$112,'Fill-ups'!$C$4:$C$1003,$A132,'Fill-ups'!$A$4:$A$1003,"&gt;="&amp;$B$3,'Fill-ups'!$A$4:$A$1003,"&lt;="&amp;$D$3)*100))</f>
        <v/>
      </c>
      <c r="E132" s="21">
        <f>IF(OR($A132="",E$112=""),"",IF(COUNTIFS('Fill-ups'!$B$4:$B$1003,E$112,'Fill-ups'!$C$4:$C$1003,$A132,'Fill-ups'!$J$4:$J$1003,"&gt;0",'Fill-ups'!$A$4:$A$1003,"&gt;="&amp;$B$3,'Fill-ups'!$A$4:$A$1003,"&lt;="&amp;$D$3)&lt;1,"",SUMIFS('Fill-ups'!$H$4:$H$1003,'Fill-ups'!$B$4:$B$1003,E$112,'Fill-ups'!$C$4:$C$1003,$A132,'Fill-ups'!$J$4:$J$1003,"&gt;0",'Fill-ups'!$A$4:$A$1003,"&gt;="&amp;$B$3,'Fill-ups'!$A$4:$A$1003,"&lt;="&amp;$D$3)/SUMIFS('Fill-ups'!$J$4:$J$1003,'Fill-ups'!$B$4:$B$1003,E$112,'Fill-ups'!$C$4:$C$1003,$A132,'Fill-ups'!$A$4:$A$1003,"&gt;="&amp;$B$3,'Fill-ups'!$A$4:$A$1003,"&lt;="&amp;$D$3)*100))</f>
        <v/>
      </c>
      <c r="F132" s="21">
        <f>IF(OR($A132="",F$112=""),"",IF(COUNTIFS('Fill-ups'!$B$4:$B$1003,F$112,'Fill-ups'!$C$4:$C$1003,$A132,'Fill-ups'!$J$4:$J$1003,"&gt;0",'Fill-ups'!$A$4:$A$1003,"&gt;="&amp;$B$3,'Fill-ups'!$A$4:$A$1003,"&lt;="&amp;$D$3)&lt;1,"",SUMIFS('Fill-ups'!$H$4:$H$1003,'Fill-ups'!$B$4:$B$1003,F$112,'Fill-ups'!$C$4:$C$1003,$A132,'Fill-ups'!$J$4:$J$1003,"&gt;0",'Fill-ups'!$A$4:$A$1003,"&gt;="&amp;$B$3,'Fill-ups'!$A$4:$A$1003,"&lt;="&amp;$D$3)/SUMIFS('Fill-ups'!$J$4:$J$1003,'Fill-ups'!$B$4:$B$1003,F$112,'Fill-ups'!$C$4:$C$1003,$A132,'Fill-ups'!$A$4:$A$1003,"&gt;="&amp;$B$3,'Fill-ups'!$A$4:$A$1003,"&lt;="&amp;$D$3)*100))</f>
        <v/>
      </c>
      <c r="G132" s="21">
        <f>IF(OR($A132="",G$112=""),"",IF(COUNTIFS('Fill-ups'!$B$4:$B$1003,G$112,'Fill-ups'!$C$4:$C$1003,$A132,'Fill-ups'!$J$4:$J$1003,"&gt;0",'Fill-ups'!$A$4:$A$1003,"&gt;="&amp;$B$3,'Fill-ups'!$A$4:$A$1003,"&lt;="&amp;$D$3)&lt;1,"",SUMIFS('Fill-ups'!$H$4:$H$1003,'Fill-ups'!$B$4:$B$1003,G$112,'Fill-ups'!$C$4:$C$1003,$A132,'Fill-ups'!$J$4:$J$1003,"&gt;0",'Fill-ups'!$A$4:$A$1003,"&gt;="&amp;$B$3,'Fill-ups'!$A$4:$A$1003,"&lt;="&amp;$D$3)/SUMIFS('Fill-ups'!$J$4:$J$1003,'Fill-ups'!$B$4:$B$1003,G$112,'Fill-ups'!$C$4:$C$1003,$A132,'Fill-ups'!$A$4:$A$1003,"&gt;="&amp;$B$3,'Fill-ups'!$A$4:$A$1003,"&lt;="&amp;$D$3)*100))</f>
        <v/>
      </c>
      <c r="H132" s="21">
        <f>IF(OR($A132="",H$112=""),"",IF(COUNTIFS('Fill-ups'!$B$4:$B$1003,H$112,'Fill-ups'!$C$4:$C$1003,$A132,'Fill-ups'!$J$4:$J$1003,"&gt;0",'Fill-ups'!$A$4:$A$1003,"&gt;="&amp;$B$3,'Fill-ups'!$A$4:$A$1003,"&lt;="&amp;$D$3)&lt;1,"",SUMIFS('Fill-ups'!$H$4:$H$1003,'Fill-ups'!$B$4:$B$1003,H$112,'Fill-ups'!$C$4:$C$1003,$A132,'Fill-ups'!$J$4:$J$1003,"&gt;0",'Fill-ups'!$A$4:$A$1003,"&gt;="&amp;$B$3,'Fill-ups'!$A$4:$A$1003,"&lt;="&amp;$D$3)/SUMIFS('Fill-ups'!$J$4:$J$1003,'Fill-ups'!$B$4:$B$1003,H$112,'Fill-ups'!$C$4:$C$1003,$A132,'Fill-ups'!$A$4:$A$1003,"&gt;="&amp;$B$3,'Fill-ups'!$A$4:$A$1003,"&lt;="&amp;$D$3)*100))</f>
        <v/>
      </c>
      <c r="I132" s="21">
        <f>IF(OR($A132="",I$112=""),"",IF(COUNTIFS('Fill-ups'!$B$4:$B$1003,I$112,'Fill-ups'!$C$4:$C$1003,$A132,'Fill-ups'!$J$4:$J$1003,"&gt;0",'Fill-ups'!$A$4:$A$1003,"&gt;="&amp;$B$3,'Fill-ups'!$A$4:$A$1003,"&lt;="&amp;$D$3)&lt;1,"",SUMIFS('Fill-ups'!$H$4:$H$1003,'Fill-ups'!$B$4:$B$1003,I$112,'Fill-ups'!$C$4:$C$1003,$A132,'Fill-ups'!$J$4:$J$1003,"&gt;0",'Fill-ups'!$A$4:$A$1003,"&gt;="&amp;$B$3,'Fill-ups'!$A$4:$A$1003,"&lt;="&amp;$D$3)/SUMIFS('Fill-ups'!$J$4:$J$1003,'Fill-ups'!$B$4:$B$1003,I$112,'Fill-ups'!$C$4:$C$1003,$A132,'Fill-ups'!$A$4:$A$1003,"&gt;="&amp;$B$3,'Fill-ups'!$A$4:$A$1003,"&lt;="&amp;$D$3)*100))</f>
        <v/>
      </c>
      <c r="J132" s="21">
        <f>IF(OR($A132="",J$112=""),"",IF(COUNTIFS('Fill-ups'!$B$4:$B$1003,J$112,'Fill-ups'!$C$4:$C$1003,$A132,'Fill-ups'!$J$4:$J$1003,"&gt;0",'Fill-ups'!$A$4:$A$1003,"&gt;="&amp;$B$3,'Fill-ups'!$A$4:$A$1003,"&lt;="&amp;$D$3)&lt;1,"",SUMIFS('Fill-ups'!$H$4:$H$1003,'Fill-ups'!$B$4:$B$1003,J$112,'Fill-ups'!$C$4:$C$1003,$A132,'Fill-ups'!$J$4:$J$1003,"&gt;0",'Fill-ups'!$A$4:$A$1003,"&gt;="&amp;$B$3,'Fill-ups'!$A$4:$A$1003,"&lt;="&amp;$D$3)/SUMIFS('Fill-ups'!$J$4:$J$1003,'Fill-ups'!$B$4:$B$1003,J$112,'Fill-ups'!$C$4:$C$1003,$A132,'Fill-ups'!$A$4:$A$1003,"&gt;="&amp;$B$3,'Fill-ups'!$A$4:$A$1003,"&lt;="&amp;$D$3)*100))</f>
        <v/>
      </c>
      <c r="K132" s="21">
        <f>IF(OR($A132="",K$112=""),"",IF(COUNTIFS('Fill-ups'!$B$4:$B$1003,K$112,'Fill-ups'!$C$4:$C$1003,$A132,'Fill-ups'!$J$4:$J$1003,"&gt;0",'Fill-ups'!$A$4:$A$1003,"&gt;="&amp;$B$3,'Fill-ups'!$A$4:$A$1003,"&lt;="&amp;$D$3)&lt;1,"",SUMIFS('Fill-ups'!$H$4:$H$1003,'Fill-ups'!$B$4:$B$1003,K$112,'Fill-ups'!$C$4:$C$1003,$A132,'Fill-ups'!$J$4:$J$1003,"&gt;0",'Fill-ups'!$A$4:$A$1003,"&gt;="&amp;$B$3,'Fill-ups'!$A$4:$A$1003,"&lt;="&amp;$D$3)/SUMIFS('Fill-ups'!$J$4:$J$1003,'Fill-ups'!$B$4:$B$1003,K$112,'Fill-ups'!$C$4:$C$1003,$A132,'Fill-ups'!$A$4:$A$1003,"&gt;="&amp;$B$3,'Fill-ups'!$A$4:$A$1003,"&lt;="&amp;$D$3)*100))</f>
        <v/>
      </c>
      <c r="L132" s="21">
        <f>IF(OR($A132="",L$112=""),"",IF(COUNTIFS('Fill-ups'!$B$4:$B$1003,L$112,'Fill-ups'!$C$4:$C$1003,$A132,'Fill-ups'!$J$4:$J$1003,"&gt;0",'Fill-ups'!$A$4:$A$1003,"&gt;="&amp;$B$3,'Fill-ups'!$A$4:$A$1003,"&lt;="&amp;$D$3)&lt;1,"",SUMIFS('Fill-ups'!$H$4:$H$1003,'Fill-ups'!$B$4:$B$1003,L$112,'Fill-ups'!$C$4:$C$1003,$A132,'Fill-ups'!$J$4:$J$1003,"&gt;0",'Fill-ups'!$A$4:$A$1003,"&gt;="&amp;$B$3,'Fill-ups'!$A$4:$A$1003,"&lt;="&amp;$D$3)/SUMIFS('Fill-ups'!$J$4:$J$1003,'Fill-ups'!$B$4:$B$1003,L$112,'Fill-ups'!$C$4:$C$1003,$A132,'Fill-ups'!$A$4:$A$1003,"&gt;="&amp;$B$3,'Fill-ups'!$A$4:$A$1003,"&lt;="&amp;$D$3)*100))</f>
        <v/>
      </c>
      <c r="M132" s="21">
        <f>IF(OR($A132="",M$112=""),"",IF(COUNTIFS('Fill-ups'!$B$4:$B$1003,M$112,'Fill-ups'!$C$4:$C$1003,$A132,'Fill-ups'!$J$4:$J$1003,"&gt;0",'Fill-ups'!$A$4:$A$1003,"&gt;="&amp;$B$3,'Fill-ups'!$A$4:$A$1003,"&lt;="&amp;$D$3)&lt;1,"",SUMIFS('Fill-ups'!$H$4:$H$1003,'Fill-ups'!$B$4:$B$1003,M$112,'Fill-ups'!$C$4:$C$1003,$A132,'Fill-ups'!$J$4:$J$1003,"&gt;0",'Fill-ups'!$A$4:$A$1003,"&gt;="&amp;$B$3,'Fill-ups'!$A$4:$A$1003,"&lt;="&amp;$D$3)/SUMIFS('Fill-ups'!$J$4:$J$1003,'Fill-ups'!$B$4:$B$1003,M$112,'Fill-ups'!$C$4:$C$1003,$A132,'Fill-ups'!$A$4:$A$1003,"&gt;="&amp;$B$3,'Fill-ups'!$A$4:$A$1003,"&lt;="&amp;$D$3)*100))</f>
        <v/>
      </c>
    </row>
    <row r="133">
      <c r="A133" s="17">
        <f>IF('Lists'!F24="","",'Lists'!F24)</f>
        <v/>
      </c>
      <c r="B133" s="21">
        <f>IF(OR($A133="",B$112=""),"",IF(COUNTIFS('Fill-ups'!$B$4:$B$1003,B$112,'Fill-ups'!$C$4:$C$1003,$A133,'Fill-ups'!$J$4:$J$1003,"&gt;0",'Fill-ups'!$A$4:$A$1003,"&gt;="&amp;$B$3,'Fill-ups'!$A$4:$A$1003,"&lt;="&amp;$D$3)&lt;1,"",SUMIFS('Fill-ups'!$H$4:$H$1003,'Fill-ups'!$B$4:$B$1003,B$112,'Fill-ups'!$C$4:$C$1003,$A133,'Fill-ups'!$J$4:$J$1003,"&gt;0",'Fill-ups'!$A$4:$A$1003,"&gt;="&amp;$B$3,'Fill-ups'!$A$4:$A$1003,"&lt;="&amp;$D$3)/SUMIFS('Fill-ups'!$J$4:$J$1003,'Fill-ups'!$B$4:$B$1003,B$112,'Fill-ups'!$C$4:$C$1003,$A133,'Fill-ups'!$A$4:$A$1003,"&gt;="&amp;$B$3,'Fill-ups'!$A$4:$A$1003,"&lt;="&amp;$D$3)*100))</f>
        <v/>
      </c>
      <c r="C133" s="21">
        <f>IF(OR($A133="",C$112=""),"",IF(COUNTIFS('Fill-ups'!$B$4:$B$1003,C$112,'Fill-ups'!$C$4:$C$1003,$A133,'Fill-ups'!$J$4:$J$1003,"&gt;0",'Fill-ups'!$A$4:$A$1003,"&gt;="&amp;$B$3,'Fill-ups'!$A$4:$A$1003,"&lt;="&amp;$D$3)&lt;1,"",SUMIFS('Fill-ups'!$H$4:$H$1003,'Fill-ups'!$B$4:$B$1003,C$112,'Fill-ups'!$C$4:$C$1003,$A133,'Fill-ups'!$J$4:$J$1003,"&gt;0",'Fill-ups'!$A$4:$A$1003,"&gt;="&amp;$B$3,'Fill-ups'!$A$4:$A$1003,"&lt;="&amp;$D$3)/SUMIFS('Fill-ups'!$J$4:$J$1003,'Fill-ups'!$B$4:$B$1003,C$112,'Fill-ups'!$C$4:$C$1003,$A133,'Fill-ups'!$A$4:$A$1003,"&gt;="&amp;$B$3,'Fill-ups'!$A$4:$A$1003,"&lt;="&amp;$D$3)*100))</f>
        <v/>
      </c>
      <c r="D133" s="21">
        <f>IF(OR($A133="",D$112=""),"",IF(COUNTIFS('Fill-ups'!$B$4:$B$1003,D$112,'Fill-ups'!$C$4:$C$1003,$A133,'Fill-ups'!$J$4:$J$1003,"&gt;0",'Fill-ups'!$A$4:$A$1003,"&gt;="&amp;$B$3,'Fill-ups'!$A$4:$A$1003,"&lt;="&amp;$D$3)&lt;1,"",SUMIFS('Fill-ups'!$H$4:$H$1003,'Fill-ups'!$B$4:$B$1003,D$112,'Fill-ups'!$C$4:$C$1003,$A133,'Fill-ups'!$J$4:$J$1003,"&gt;0",'Fill-ups'!$A$4:$A$1003,"&gt;="&amp;$B$3,'Fill-ups'!$A$4:$A$1003,"&lt;="&amp;$D$3)/SUMIFS('Fill-ups'!$J$4:$J$1003,'Fill-ups'!$B$4:$B$1003,D$112,'Fill-ups'!$C$4:$C$1003,$A133,'Fill-ups'!$A$4:$A$1003,"&gt;="&amp;$B$3,'Fill-ups'!$A$4:$A$1003,"&lt;="&amp;$D$3)*100))</f>
        <v/>
      </c>
      <c r="E133" s="21">
        <f>IF(OR($A133="",E$112=""),"",IF(COUNTIFS('Fill-ups'!$B$4:$B$1003,E$112,'Fill-ups'!$C$4:$C$1003,$A133,'Fill-ups'!$J$4:$J$1003,"&gt;0",'Fill-ups'!$A$4:$A$1003,"&gt;="&amp;$B$3,'Fill-ups'!$A$4:$A$1003,"&lt;="&amp;$D$3)&lt;1,"",SUMIFS('Fill-ups'!$H$4:$H$1003,'Fill-ups'!$B$4:$B$1003,E$112,'Fill-ups'!$C$4:$C$1003,$A133,'Fill-ups'!$J$4:$J$1003,"&gt;0",'Fill-ups'!$A$4:$A$1003,"&gt;="&amp;$B$3,'Fill-ups'!$A$4:$A$1003,"&lt;="&amp;$D$3)/SUMIFS('Fill-ups'!$J$4:$J$1003,'Fill-ups'!$B$4:$B$1003,E$112,'Fill-ups'!$C$4:$C$1003,$A133,'Fill-ups'!$A$4:$A$1003,"&gt;="&amp;$B$3,'Fill-ups'!$A$4:$A$1003,"&lt;="&amp;$D$3)*100))</f>
        <v/>
      </c>
      <c r="F133" s="21">
        <f>IF(OR($A133="",F$112=""),"",IF(COUNTIFS('Fill-ups'!$B$4:$B$1003,F$112,'Fill-ups'!$C$4:$C$1003,$A133,'Fill-ups'!$J$4:$J$1003,"&gt;0",'Fill-ups'!$A$4:$A$1003,"&gt;="&amp;$B$3,'Fill-ups'!$A$4:$A$1003,"&lt;="&amp;$D$3)&lt;1,"",SUMIFS('Fill-ups'!$H$4:$H$1003,'Fill-ups'!$B$4:$B$1003,F$112,'Fill-ups'!$C$4:$C$1003,$A133,'Fill-ups'!$J$4:$J$1003,"&gt;0",'Fill-ups'!$A$4:$A$1003,"&gt;="&amp;$B$3,'Fill-ups'!$A$4:$A$1003,"&lt;="&amp;$D$3)/SUMIFS('Fill-ups'!$J$4:$J$1003,'Fill-ups'!$B$4:$B$1003,F$112,'Fill-ups'!$C$4:$C$1003,$A133,'Fill-ups'!$A$4:$A$1003,"&gt;="&amp;$B$3,'Fill-ups'!$A$4:$A$1003,"&lt;="&amp;$D$3)*100))</f>
        <v/>
      </c>
      <c r="G133" s="21">
        <f>IF(OR($A133="",G$112=""),"",IF(COUNTIFS('Fill-ups'!$B$4:$B$1003,G$112,'Fill-ups'!$C$4:$C$1003,$A133,'Fill-ups'!$J$4:$J$1003,"&gt;0",'Fill-ups'!$A$4:$A$1003,"&gt;="&amp;$B$3,'Fill-ups'!$A$4:$A$1003,"&lt;="&amp;$D$3)&lt;1,"",SUMIFS('Fill-ups'!$H$4:$H$1003,'Fill-ups'!$B$4:$B$1003,G$112,'Fill-ups'!$C$4:$C$1003,$A133,'Fill-ups'!$J$4:$J$1003,"&gt;0",'Fill-ups'!$A$4:$A$1003,"&gt;="&amp;$B$3,'Fill-ups'!$A$4:$A$1003,"&lt;="&amp;$D$3)/SUMIFS('Fill-ups'!$J$4:$J$1003,'Fill-ups'!$B$4:$B$1003,G$112,'Fill-ups'!$C$4:$C$1003,$A133,'Fill-ups'!$A$4:$A$1003,"&gt;="&amp;$B$3,'Fill-ups'!$A$4:$A$1003,"&lt;="&amp;$D$3)*100))</f>
        <v/>
      </c>
      <c r="H133" s="21">
        <f>IF(OR($A133="",H$112=""),"",IF(COUNTIFS('Fill-ups'!$B$4:$B$1003,H$112,'Fill-ups'!$C$4:$C$1003,$A133,'Fill-ups'!$J$4:$J$1003,"&gt;0",'Fill-ups'!$A$4:$A$1003,"&gt;="&amp;$B$3,'Fill-ups'!$A$4:$A$1003,"&lt;="&amp;$D$3)&lt;1,"",SUMIFS('Fill-ups'!$H$4:$H$1003,'Fill-ups'!$B$4:$B$1003,H$112,'Fill-ups'!$C$4:$C$1003,$A133,'Fill-ups'!$J$4:$J$1003,"&gt;0",'Fill-ups'!$A$4:$A$1003,"&gt;="&amp;$B$3,'Fill-ups'!$A$4:$A$1003,"&lt;="&amp;$D$3)/SUMIFS('Fill-ups'!$J$4:$J$1003,'Fill-ups'!$B$4:$B$1003,H$112,'Fill-ups'!$C$4:$C$1003,$A133,'Fill-ups'!$A$4:$A$1003,"&gt;="&amp;$B$3,'Fill-ups'!$A$4:$A$1003,"&lt;="&amp;$D$3)*100))</f>
        <v/>
      </c>
      <c r="I133" s="21">
        <f>IF(OR($A133="",I$112=""),"",IF(COUNTIFS('Fill-ups'!$B$4:$B$1003,I$112,'Fill-ups'!$C$4:$C$1003,$A133,'Fill-ups'!$J$4:$J$1003,"&gt;0",'Fill-ups'!$A$4:$A$1003,"&gt;="&amp;$B$3,'Fill-ups'!$A$4:$A$1003,"&lt;="&amp;$D$3)&lt;1,"",SUMIFS('Fill-ups'!$H$4:$H$1003,'Fill-ups'!$B$4:$B$1003,I$112,'Fill-ups'!$C$4:$C$1003,$A133,'Fill-ups'!$J$4:$J$1003,"&gt;0",'Fill-ups'!$A$4:$A$1003,"&gt;="&amp;$B$3,'Fill-ups'!$A$4:$A$1003,"&lt;="&amp;$D$3)/SUMIFS('Fill-ups'!$J$4:$J$1003,'Fill-ups'!$B$4:$B$1003,I$112,'Fill-ups'!$C$4:$C$1003,$A133,'Fill-ups'!$A$4:$A$1003,"&gt;="&amp;$B$3,'Fill-ups'!$A$4:$A$1003,"&lt;="&amp;$D$3)*100))</f>
        <v/>
      </c>
      <c r="J133" s="21">
        <f>IF(OR($A133="",J$112=""),"",IF(COUNTIFS('Fill-ups'!$B$4:$B$1003,J$112,'Fill-ups'!$C$4:$C$1003,$A133,'Fill-ups'!$J$4:$J$1003,"&gt;0",'Fill-ups'!$A$4:$A$1003,"&gt;="&amp;$B$3,'Fill-ups'!$A$4:$A$1003,"&lt;="&amp;$D$3)&lt;1,"",SUMIFS('Fill-ups'!$H$4:$H$1003,'Fill-ups'!$B$4:$B$1003,J$112,'Fill-ups'!$C$4:$C$1003,$A133,'Fill-ups'!$J$4:$J$1003,"&gt;0",'Fill-ups'!$A$4:$A$1003,"&gt;="&amp;$B$3,'Fill-ups'!$A$4:$A$1003,"&lt;="&amp;$D$3)/SUMIFS('Fill-ups'!$J$4:$J$1003,'Fill-ups'!$B$4:$B$1003,J$112,'Fill-ups'!$C$4:$C$1003,$A133,'Fill-ups'!$A$4:$A$1003,"&gt;="&amp;$B$3,'Fill-ups'!$A$4:$A$1003,"&lt;="&amp;$D$3)*100))</f>
        <v/>
      </c>
      <c r="K133" s="21">
        <f>IF(OR($A133="",K$112=""),"",IF(COUNTIFS('Fill-ups'!$B$4:$B$1003,K$112,'Fill-ups'!$C$4:$C$1003,$A133,'Fill-ups'!$J$4:$J$1003,"&gt;0",'Fill-ups'!$A$4:$A$1003,"&gt;="&amp;$B$3,'Fill-ups'!$A$4:$A$1003,"&lt;="&amp;$D$3)&lt;1,"",SUMIFS('Fill-ups'!$H$4:$H$1003,'Fill-ups'!$B$4:$B$1003,K$112,'Fill-ups'!$C$4:$C$1003,$A133,'Fill-ups'!$J$4:$J$1003,"&gt;0",'Fill-ups'!$A$4:$A$1003,"&gt;="&amp;$B$3,'Fill-ups'!$A$4:$A$1003,"&lt;="&amp;$D$3)/SUMIFS('Fill-ups'!$J$4:$J$1003,'Fill-ups'!$B$4:$B$1003,K$112,'Fill-ups'!$C$4:$C$1003,$A133,'Fill-ups'!$A$4:$A$1003,"&gt;="&amp;$B$3,'Fill-ups'!$A$4:$A$1003,"&lt;="&amp;$D$3)*100))</f>
        <v/>
      </c>
      <c r="L133" s="21">
        <f>IF(OR($A133="",L$112=""),"",IF(COUNTIFS('Fill-ups'!$B$4:$B$1003,L$112,'Fill-ups'!$C$4:$C$1003,$A133,'Fill-ups'!$J$4:$J$1003,"&gt;0",'Fill-ups'!$A$4:$A$1003,"&gt;="&amp;$B$3,'Fill-ups'!$A$4:$A$1003,"&lt;="&amp;$D$3)&lt;1,"",SUMIFS('Fill-ups'!$H$4:$H$1003,'Fill-ups'!$B$4:$B$1003,L$112,'Fill-ups'!$C$4:$C$1003,$A133,'Fill-ups'!$J$4:$J$1003,"&gt;0",'Fill-ups'!$A$4:$A$1003,"&gt;="&amp;$B$3,'Fill-ups'!$A$4:$A$1003,"&lt;="&amp;$D$3)/SUMIFS('Fill-ups'!$J$4:$J$1003,'Fill-ups'!$B$4:$B$1003,L$112,'Fill-ups'!$C$4:$C$1003,$A133,'Fill-ups'!$A$4:$A$1003,"&gt;="&amp;$B$3,'Fill-ups'!$A$4:$A$1003,"&lt;="&amp;$D$3)*100))</f>
        <v/>
      </c>
      <c r="M133" s="21">
        <f>IF(OR($A133="",M$112=""),"",IF(COUNTIFS('Fill-ups'!$B$4:$B$1003,M$112,'Fill-ups'!$C$4:$C$1003,$A133,'Fill-ups'!$J$4:$J$1003,"&gt;0",'Fill-ups'!$A$4:$A$1003,"&gt;="&amp;$B$3,'Fill-ups'!$A$4:$A$1003,"&lt;="&amp;$D$3)&lt;1,"",SUMIFS('Fill-ups'!$H$4:$H$1003,'Fill-ups'!$B$4:$B$1003,M$112,'Fill-ups'!$C$4:$C$1003,$A133,'Fill-ups'!$J$4:$J$1003,"&gt;0",'Fill-ups'!$A$4:$A$1003,"&gt;="&amp;$B$3,'Fill-ups'!$A$4:$A$1003,"&lt;="&amp;$D$3)/SUMIFS('Fill-ups'!$J$4:$J$1003,'Fill-ups'!$B$4:$B$1003,M$112,'Fill-ups'!$C$4:$C$1003,$A133,'Fill-ups'!$A$4:$A$1003,"&gt;="&amp;$B$3,'Fill-ups'!$A$4:$A$1003,"&lt;="&amp;$D$3)*100))</f>
        <v/>
      </c>
    </row>
    <row r="134">
      <c r="A134" s="17">
        <f>IF('Lists'!F25="","",'Lists'!F25)</f>
        <v/>
      </c>
      <c r="B134" s="21">
        <f>IF(OR($A134="",B$112=""),"",IF(COUNTIFS('Fill-ups'!$B$4:$B$1003,B$112,'Fill-ups'!$C$4:$C$1003,$A134,'Fill-ups'!$J$4:$J$1003,"&gt;0",'Fill-ups'!$A$4:$A$1003,"&gt;="&amp;$B$3,'Fill-ups'!$A$4:$A$1003,"&lt;="&amp;$D$3)&lt;1,"",SUMIFS('Fill-ups'!$H$4:$H$1003,'Fill-ups'!$B$4:$B$1003,B$112,'Fill-ups'!$C$4:$C$1003,$A134,'Fill-ups'!$J$4:$J$1003,"&gt;0",'Fill-ups'!$A$4:$A$1003,"&gt;="&amp;$B$3,'Fill-ups'!$A$4:$A$1003,"&lt;="&amp;$D$3)/SUMIFS('Fill-ups'!$J$4:$J$1003,'Fill-ups'!$B$4:$B$1003,B$112,'Fill-ups'!$C$4:$C$1003,$A134,'Fill-ups'!$A$4:$A$1003,"&gt;="&amp;$B$3,'Fill-ups'!$A$4:$A$1003,"&lt;="&amp;$D$3)*100))</f>
        <v/>
      </c>
      <c r="C134" s="21">
        <f>IF(OR($A134="",C$112=""),"",IF(COUNTIFS('Fill-ups'!$B$4:$B$1003,C$112,'Fill-ups'!$C$4:$C$1003,$A134,'Fill-ups'!$J$4:$J$1003,"&gt;0",'Fill-ups'!$A$4:$A$1003,"&gt;="&amp;$B$3,'Fill-ups'!$A$4:$A$1003,"&lt;="&amp;$D$3)&lt;1,"",SUMIFS('Fill-ups'!$H$4:$H$1003,'Fill-ups'!$B$4:$B$1003,C$112,'Fill-ups'!$C$4:$C$1003,$A134,'Fill-ups'!$J$4:$J$1003,"&gt;0",'Fill-ups'!$A$4:$A$1003,"&gt;="&amp;$B$3,'Fill-ups'!$A$4:$A$1003,"&lt;="&amp;$D$3)/SUMIFS('Fill-ups'!$J$4:$J$1003,'Fill-ups'!$B$4:$B$1003,C$112,'Fill-ups'!$C$4:$C$1003,$A134,'Fill-ups'!$A$4:$A$1003,"&gt;="&amp;$B$3,'Fill-ups'!$A$4:$A$1003,"&lt;="&amp;$D$3)*100))</f>
        <v/>
      </c>
      <c r="D134" s="21">
        <f>IF(OR($A134="",D$112=""),"",IF(COUNTIFS('Fill-ups'!$B$4:$B$1003,D$112,'Fill-ups'!$C$4:$C$1003,$A134,'Fill-ups'!$J$4:$J$1003,"&gt;0",'Fill-ups'!$A$4:$A$1003,"&gt;="&amp;$B$3,'Fill-ups'!$A$4:$A$1003,"&lt;="&amp;$D$3)&lt;1,"",SUMIFS('Fill-ups'!$H$4:$H$1003,'Fill-ups'!$B$4:$B$1003,D$112,'Fill-ups'!$C$4:$C$1003,$A134,'Fill-ups'!$J$4:$J$1003,"&gt;0",'Fill-ups'!$A$4:$A$1003,"&gt;="&amp;$B$3,'Fill-ups'!$A$4:$A$1003,"&lt;="&amp;$D$3)/SUMIFS('Fill-ups'!$J$4:$J$1003,'Fill-ups'!$B$4:$B$1003,D$112,'Fill-ups'!$C$4:$C$1003,$A134,'Fill-ups'!$A$4:$A$1003,"&gt;="&amp;$B$3,'Fill-ups'!$A$4:$A$1003,"&lt;="&amp;$D$3)*100))</f>
        <v/>
      </c>
      <c r="E134" s="21">
        <f>IF(OR($A134="",E$112=""),"",IF(COUNTIFS('Fill-ups'!$B$4:$B$1003,E$112,'Fill-ups'!$C$4:$C$1003,$A134,'Fill-ups'!$J$4:$J$1003,"&gt;0",'Fill-ups'!$A$4:$A$1003,"&gt;="&amp;$B$3,'Fill-ups'!$A$4:$A$1003,"&lt;="&amp;$D$3)&lt;1,"",SUMIFS('Fill-ups'!$H$4:$H$1003,'Fill-ups'!$B$4:$B$1003,E$112,'Fill-ups'!$C$4:$C$1003,$A134,'Fill-ups'!$J$4:$J$1003,"&gt;0",'Fill-ups'!$A$4:$A$1003,"&gt;="&amp;$B$3,'Fill-ups'!$A$4:$A$1003,"&lt;="&amp;$D$3)/SUMIFS('Fill-ups'!$J$4:$J$1003,'Fill-ups'!$B$4:$B$1003,E$112,'Fill-ups'!$C$4:$C$1003,$A134,'Fill-ups'!$A$4:$A$1003,"&gt;="&amp;$B$3,'Fill-ups'!$A$4:$A$1003,"&lt;="&amp;$D$3)*100))</f>
        <v/>
      </c>
      <c r="F134" s="21">
        <f>IF(OR($A134="",F$112=""),"",IF(COUNTIFS('Fill-ups'!$B$4:$B$1003,F$112,'Fill-ups'!$C$4:$C$1003,$A134,'Fill-ups'!$J$4:$J$1003,"&gt;0",'Fill-ups'!$A$4:$A$1003,"&gt;="&amp;$B$3,'Fill-ups'!$A$4:$A$1003,"&lt;="&amp;$D$3)&lt;1,"",SUMIFS('Fill-ups'!$H$4:$H$1003,'Fill-ups'!$B$4:$B$1003,F$112,'Fill-ups'!$C$4:$C$1003,$A134,'Fill-ups'!$J$4:$J$1003,"&gt;0",'Fill-ups'!$A$4:$A$1003,"&gt;="&amp;$B$3,'Fill-ups'!$A$4:$A$1003,"&lt;="&amp;$D$3)/SUMIFS('Fill-ups'!$J$4:$J$1003,'Fill-ups'!$B$4:$B$1003,F$112,'Fill-ups'!$C$4:$C$1003,$A134,'Fill-ups'!$A$4:$A$1003,"&gt;="&amp;$B$3,'Fill-ups'!$A$4:$A$1003,"&lt;="&amp;$D$3)*100))</f>
        <v/>
      </c>
      <c r="G134" s="21">
        <f>IF(OR($A134="",G$112=""),"",IF(COUNTIFS('Fill-ups'!$B$4:$B$1003,G$112,'Fill-ups'!$C$4:$C$1003,$A134,'Fill-ups'!$J$4:$J$1003,"&gt;0",'Fill-ups'!$A$4:$A$1003,"&gt;="&amp;$B$3,'Fill-ups'!$A$4:$A$1003,"&lt;="&amp;$D$3)&lt;1,"",SUMIFS('Fill-ups'!$H$4:$H$1003,'Fill-ups'!$B$4:$B$1003,G$112,'Fill-ups'!$C$4:$C$1003,$A134,'Fill-ups'!$J$4:$J$1003,"&gt;0",'Fill-ups'!$A$4:$A$1003,"&gt;="&amp;$B$3,'Fill-ups'!$A$4:$A$1003,"&lt;="&amp;$D$3)/SUMIFS('Fill-ups'!$J$4:$J$1003,'Fill-ups'!$B$4:$B$1003,G$112,'Fill-ups'!$C$4:$C$1003,$A134,'Fill-ups'!$A$4:$A$1003,"&gt;="&amp;$B$3,'Fill-ups'!$A$4:$A$1003,"&lt;="&amp;$D$3)*100))</f>
        <v/>
      </c>
      <c r="H134" s="21">
        <f>IF(OR($A134="",H$112=""),"",IF(COUNTIFS('Fill-ups'!$B$4:$B$1003,H$112,'Fill-ups'!$C$4:$C$1003,$A134,'Fill-ups'!$J$4:$J$1003,"&gt;0",'Fill-ups'!$A$4:$A$1003,"&gt;="&amp;$B$3,'Fill-ups'!$A$4:$A$1003,"&lt;="&amp;$D$3)&lt;1,"",SUMIFS('Fill-ups'!$H$4:$H$1003,'Fill-ups'!$B$4:$B$1003,H$112,'Fill-ups'!$C$4:$C$1003,$A134,'Fill-ups'!$J$4:$J$1003,"&gt;0",'Fill-ups'!$A$4:$A$1003,"&gt;="&amp;$B$3,'Fill-ups'!$A$4:$A$1003,"&lt;="&amp;$D$3)/SUMIFS('Fill-ups'!$J$4:$J$1003,'Fill-ups'!$B$4:$B$1003,H$112,'Fill-ups'!$C$4:$C$1003,$A134,'Fill-ups'!$A$4:$A$1003,"&gt;="&amp;$B$3,'Fill-ups'!$A$4:$A$1003,"&lt;="&amp;$D$3)*100))</f>
        <v/>
      </c>
      <c r="I134" s="21">
        <f>IF(OR($A134="",I$112=""),"",IF(COUNTIFS('Fill-ups'!$B$4:$B$1003,I$112,'Fill-ups'!$C$4:$C$1003,$A134,'Fill-ups'!$J$4:$J$1003,"&gt;0",'Fill-ups'!$A$4:$A$1003,"&gt;="&amp;$B$3,'Fill-ups'!$A$4:$A$1003,"&lt;="&amp;$D$3)&lt;1,"",SUMIFS('Fill-ups'!$H$4:$H$1003,'Fill-ups'!$B$4:$B$1003,I$112,'Fill-ups'!$C$4:$C$1003,$A134,'Fill-ups'!$J$4:$J$1003,"&gt;0",'Fill-ups'!$A$4:$A$1003,"&gt;="&amp;$B$3,'Fill-ups'!$A$4:$A$1003,"&lt;="&amp;$D$3)/SUMIFS('Fill-ups'!$J$4:$J$1003,'Fill-ups'!$B$4:$B$1003,I$112,'Fill-ups'!$C$4:$C$1003,$A134,'Fill-ups'!$A$4:$A$1003,"&gt;="&amp;$B$3,'Fill-ups'!$A$4:$A$1003,"&lt;="&amp;$D$3)*100))</f>
        <v/>
      </c>
      <c r="J134" s="21">
        <f>IF(OR($A134="",J$112=""),"",IF(COUNTIFS('Fill-ups'!$B$4:$B$1003,J$112,'Fill-ups'!$C$4:$C$1003,$A134,'Fill-ups'!$J$4:$J$1003,"&gt;0",'Fill-ups'!$A$4:$A$1003,"&gt;="&amp;$B$3,'Fill-ups'!$A$4:$A$1003,"&lt;="&amp;$D$3)&lt;1,"",SUMIFS('Fill-ups'!$H$4:$H$1003,'Fill-ups'!$B$4:$B$1003,J$112,'Fill-ups'!$C$4:$C$1003,$A134,'Fill-ups'!$J$4:$J$1003,"&gt;0",'Fill-ups'!$A$4:$A$1003,"&gt;="&amp;$B$3,'Fill-ups'!$A$4:$A$1003,"&lt;="&amp;$D$3)/SUMIFS('Fill-ups'!$J$4:$J$1003,'Fill-ups'!$B$4:$B$1003,J$112,'Fill-ups'!$C$4:$C$1003,$A134,'Fill-ups'!$A$4:$A$1003,"&gt;="&amp;$B$3,'Fill-ups'!$A$4:$A$1003,"&lt;="&amp;$D$3)*100))</f>
        <v/>
      </c>
      <c r="K134" s="21">
        <f>IF(OR($A134="",K$112=""),"",IF(COUNTIFS('Fill-ups'!$B$4:$B$1003,K$112,'Fill-ups'!$C$4:$C$1003,$A134,'Fill-ups'!$J$4:$J$1003,"&gt;0",'Fill-ups'!$A$4:$A$1003,"&gt;="&amp;$B$3,'Fill-ups'!$A$4:$A$1003,"&lt;="&amp;$D$3)&lt;1,"",SUMIFS('Fill-ups'!$H$4:$H$1003,'Fill-ups'!$B$4:$B$1003,K$112,'Fill-ups'!$C$4:$C$1003,$A134,'Fill-ups'!$J$4:$J$1003,"&gt;0",'Fill-ups'!$A$4:$A$1003,"&gt;="&amp;$B$3,'Fill-ups'!$A$4:$A$1003,"&lt;="&amp;$D$3)/SUMIFS('Fill-ups'!$J$4:$J$1003,'Fill-ups'!$B$4:$B$1003,K$112,'Fill-ups'!$C$4:$C$1003,$A134,'Fill-ups'!$A$4:$A$1003,"&gt;="&amp;$B$3,'Fill-ups'!$A$4:$A$1003,"&lt;="&amp;$D$3)*100))</f>
        <v/>
      </c>
      <c r="L134" s="21">
        <f>IF(OR($A134="",L$112=""),"",IF(COUNTIFS('Fill-ups'!$B$4:$B$1003,L$112,'Fill-ups'!$C$4:$C$1003,$A134,'Fill-ups'!$J$4:$J$1003,"&gt;0",'Fill-ups'!$A$4:$A$1003,"&gt;="&amp;$B$3,'Fill-ups'!$A$4:$A$1003,"&lt;="&amp;$D$3)&lt;1,"",SUMIFS('Fill-ups'!$H$4:$H$1003,'Fill-ups'!$B$4:$B$1003,L$112,'Fill-ups'!$C$4:$C$1003,$A134,'Fill-ups'!$J$4:$J$1003,"&gt;0",'Fill-ups'!$A$4:$A$1003,"&gt;="&amp;$B$3,'Fill-ups'!$A$4:$A$1003,"&lt;="&amp;$D$3)/SUMIFS('Fill-ups'!$J$4:$J$1003,'Fill-ups'!$B$4:$B$1003,L$112,'Fill-ups'!$C$4:$C$1003,$A134,'Fill-ups'!$A$4:$A$1003,"&gt;="&amp;$B$3,'Fill-ups'!$A$4:$A$1003,"&lt;="&amp;$D$3)*100))</f>
        <v/>
      </c>
      <c r="M134" s="21">
        <f>IF(OR($A134="",M$112=""),"",IF(COUNTIFS('Fill-ups'!$B$4:$B$1003,M$112,'Fill-ups'!$C$4:$C$1003,$A134,'Fill-ups'!$J$4:$J$1003,"&gt;0",'Fill-ups'!$A$4:$A$1003,"&gt;="&amp;$B$3,'Fill-ups'!$A$4:$A$1003,"&lt;="&amp;$D$3)&lt;1,"",SUMIFS('Fill-ups'!$H$4:$H$1003,'Fill-ups'!$B$4:$B$1003,M$112,'Fill-ups'!$C$4:$C$1003,$A134,'Fill-ups'!$J$4:$J$1003,"&gt;0",'Fill-ups'!$A$4:$A$1003,"&gt;="&amp;$B$3,'Fill-ups'!$A$4:$A$1003,"&lt;="&amp;$D$3)/SUMIFS('Fill-ups'!$J$4:$J$1003,'Fill-ups'!$B$4:$B$1003,M$112,'Fill-ups'!$C$4:$C$1003,$A134,'Fill-ups'!$A$4:$A$1003,"&gt;="&amp;$B$3,'Fill-ups'!$A$4:$A$1003,"&lt;="&amp;$D$3)*100))</f>
        <v/>
      </c>
    </row>
    <row r="135">
      <c r="A135" s="17">
        <f>IF('Lists'!F26="","",'Lists'!F26)</f>
        <v/>
      </c>
      <c r="B135" s="21">
        <f>IF(OR($A135="",B$112=""),"",IF(COUNTIFS('Fill-ups'!$B$4:$B$1003,B$112,'Fill-ups'!$C$4:$C$1003,$A135,'Fill-ups'!$J$4:$J$1003,"&gt;0",'Fill-ups'!$A$4:$A$1003,"&gt;="&amp;$B$3,'Fill-ups'!$A$4:$A$1003,"&lt;="&amp;$D$3)&lt;1,"",SUMIFS('Fill-ups'!$H$4:$H$1003,'Fill-ups'!$B$4:$B$1003,B$112,'Fill-ups'!$C$4:$C$1003,$A135,'Fill-ups'!$J$4:$J$1003,"&gt;0",'Fill-ups'!$A$4:$A$1003,"&gt;="&amp;$B$3,'Fill-ups'!$A$4:$A$1003,"&lt;="&amp;$D$3)/SUMIFS('Fill-ups'!$J$4:$J$1003,'Fill-ups'!$B$4:$B$1003,B$112,'Fill-ups'!$C$4:$C$1003,$A135,'Fill-ups'!$A$4:$A$1003,"&gt;="&amp;$B$3,'Fill-ups'!$A$4:$A$1003,"&lt;="&amp;$D$3)*100))</f>
        <v/>
      </c>
      <c r="C135" s="21">
        <f>IF(OR($A135="",C$112=""),"",IF(COUNTIFS('Fill-ups'!$B$4:$B$1003,C$112,'Fill-ups'!$C$4:$C$1003,$A135,'Fill-ups'!$J$4:$J$1003,"&gt;0",'Fill-ups'!$A$4:$A$1003,"&gt;="&amp;$B$3,'Fill-ups'!$A$4:$A$1003,"&lt;="&amp;$D$3)&lt;1,"",SUMIFS('Fill-ups'!$H$4:$H$1003,'Fill-ups'!$B$4:$B$1003,C$112,'Fill-ups'!$C$4:$C$1003,$A135,'Fill-ups'!$J$4:$J$1003,"&gt;0",'Fill-ups'!$A$4:$A$1003,"&gt;="&amp;$B$3,'Fill-ups'!$A$4:$A$1003,"&lt;="&amp;$D$3)/SUMIFS('Fill-ups'!$J$4:$J$1003,'Fill-ups'!$B$4:$B$1003,C$112,'Fill-ups'!$C$4:$C$1003,$A135,'Fill-ups'!$A$4:$A$1003,"&gt;="&amp;$B$3,'Fill-ups'!$A$4:$A$1003,"&lt;="&amp;$D$3)*100))</f>
        <v/>
      </c>
      <c r="D135" s="21">
        <f>IF(OR($A135="",D$112=""),"",IF(COUNTIFS('Fill-ups'!$B$4:$B$1003,D$112,'Fill-ups'!$C$4:$C$1003,$A135,'Fill-ups'!$J$4:$J$1003,"&gt;0",'Fill-ups'!$A$4:$A$1003,"&gt;="&amp;$B$3,'Fill-ups'!$A$4:$A$1003,"&lt;="&amp;$D$3)&lt;1,"",SUMIFS('Fill-ups'!$H$4:$H$1003,'Fill-ups'!$B$4:$B$1003,D$112,'Fill-ups'!$C$4:$C$1003,$A135,'Fill-ups'!$J$4:$J$1003,"&gt;0",'Fill-ups'!$A$4:$A$1003,"&gt;="&amp;$B$3,'Fill-ups'!$A$4:$A$1003,"&lt;="&amp;$D$3)/SUMIFS('Fill-ups'!$J$4:$J$1003,'Fill-ups'!$B$4:$B$1003,D$112,'Fill-ups'!$C$4:$C$1003,$A135,'Fill-ups'!$A$4:$A$1003,"&gt;="&amp;$B$3,'Fill-ups'!$A$4:$A$1003,"&lt;="&amp;$D$3)*100))</f>
        <v/>
      </c>
      <c r="E135" s="21">
        <f>IF(OR($A135="",E$112=""),"",IF(COUNTIFS('Fill-ups'!$B$4:$B$1003,E$112,'Fill-ups'!$C$4:$C$1003,$A135,'Fill-ups'!$J$4:$J$1003,"&gt;0",'Fill-ups'!$A$4:$A$1003,"&gt;="&amp;$B$3,'Fill-ups'!$A$4:$A$1003,"&lt;="&amp;$D$3)&lt;1,"",SUMIFS('Fill-ups'!$H$4:$H$1003,'Fill-ups'!$B$4:$B$1003,E$112,'Fill-ups'!$C$4:$C$1003,$A135,'Fill-ups'!$J$4:$J$1003,"&gt;0",'Fill-ups'!$A$4:$A$1003,"&gt;="&amp;$B$3,'Fill-ups'!$A$4:$A$1003,"&lt;="&amp;$D$3)/SUMIFS('Fill-ups'!$J$4:$J$1003,'Fill-ups'!$B$4:$B$1003,E$112,'Fill-ups'!$C$4:$C$1003,$A135,'Fill-ups'!$A$4:$A$1003,"&gt;="&amp;$B$3,'Fill-ups'!$A$4:$A$1003,"&lt;="&amp;$D$3)*100))</f>
        <v/>
      </c>
      <c r="F135" s="21">
        <f>IF(OR($A135="",F$112=""),"",IF(COUNTIFS('Fill-ups'!$B$4:$B$1003,F$112,'Fill-ups'!$C$4:$C$1003,$A135,'Fill-ups'!$J$4:$J$1003,"&gt;0",'Fill-ups'!$A$4:$A$1003,"&gt;="&amp;$B$3,'Fill-ups'!$A$4:$A$1003,"&lt;="&amp;$D$3)&lt;1,"",SUMIFS('Fill-ups'!$H$4:$H$1003,'Fill-ups'!$B$4:$B$1003,F$112,'Fill-ups'!$C$4:$C$1003,$A135,'Fill-ups'!$J$4:$J$1003,"&gt;0",'Fill-ups'!$A$4:$A$1003,"&gt;="&amp;$B$3,'Fill-ups'!$A$4:$A$1003,"&lt;="&amp;$D$3)/SUMIFS('Fill-ups'!$J$4:$J$1003,'Fill-ups'!$B$4:$B$1003,F$112,'Fill-ups'!$C$4:$C$1003,$A135,'Fill-ups'!$A$4:$A$1003,"&gt;="&amp;$B$3,'Fill-ups'!$A$4:$A$1003,"&lt;="&amp;$D$3)*100))</f>
        <v/>
      </c>
      <c r="G135" s="21">
        <f>IF(OR($A135="",G$112=""),"",IF(COUNTIFS('Fill-ups'!$B$4:$B$1003,G$112,'Fill-ups'!$C$4:$C$1003,$A135,'Fill-ups'!$J$4:$J$1003,"&gt;0",'Fill-ups'!$A$4:$A$1003,"&gt;="&amp;$B$3,'Fill-ups'!$A$4:$A$1003,"&lt;="&amp;$D$3)&lt;1,"",SUMIFS('Fill-ups'!$H$4:$H$1003,'Fill-ups'!$B$4:$B$1003,G$112,'Fill-ups'!$C$4:$C$1003,$A135,'Fill-ups'!$J$4:$J$1003,"&gt;0",'Fill-ups'!$A$4:$A$1003,"&gt;="&amp;$B$3,'Fill-ups'!$A$4:$A$1003,"&lt;="&amp;$D$3)/SUMIFS('Fill-ups'!$J$4:$J$1003,'Fill-ups'!$B$4:$B$1003,G$112,'Fill-ups'!$C$4:$C$1003,$A135,'Fill-ups'!$A$4:$A$1003,"&gt;="&amp;$B$3,'Fill-ups'!$A$4:$A$1003,"&lt;="&amp;$D$3)*100))</f>
        <v/>
      </c>
      <c r="H135" s="21">
        <f>IF(OR($A135="",H$112=""),"",IF(COUNTIFS('Fill-ups'!$B$4:$B$1003,H$112,'Fill-ups'!$C$4:$C$1003,$A135,'Fill-ups'!$J$4:$J$1003,"&gt;0",'Fill-ups'!$A$4:$A$1003,"&gt;="&amp;$B$3,'Fill-ups'!$A$4:$A$1003,"&lt;="&amp;$D$3)&lt;1,"",SUMIFS('Fill-ups'!$H$4:$H$1003,'Fill-ups'!$B$4:$B$1003,H$112,'Fill-ups'!$C$4:$C$1003,$A135,'Fill-ups'!$J$4:$J$1003,"&gt;0",'Fill-ups'!$A$4:$A$1003,"&gt;="&amp;$B$3,'Fill-ups'!$A$4:$A$1003,"&lt;="&amp;$D$3)/SUMIFS('Fill-ups'!$J$4:$J$1003,'Fill-ups'!$B$4:$B$1003,H$112,'Fill-ups'!$C$4:$C$1003,$A135,'Fill-ups'!$A$4:$A$1003,"&gt;="&amp;$B$3,'Fill-ups'!$A$4:$A$1003,"&lt;="&amp;$D$3)*100))</f>
        <v/>
      </c>
      <c r="I135" s="21">
        <f>IF(OR($A135="",I$112=""),"",IF(COUNTIFS('Fill-ups'!$B$4:$B$1003,I$112,'Fill-ups'!$C$4:$C$1003,$A135,'Fill-ups'!$J$4:$J$1003,"&gt;0",'Fill-ups'!$A$4:$A$1003,"&gt;="&amp;$B$3,'Fill-ups'!$A$4:$A$1003,"&lt;="&amp;$D$3)&lt;1,"",SUMIFS('Fill-ups'!$H$4:$H$1003,'Fill-ups'!$B$4:$B$1003,I$112,'Fill-ups'!$C$4:$C$1003,$A135,'Fill-ups'!$J$4:$J$1003,"&gt;0",'Fill-ups'!$A$4:$A$1003,"&gt;="&amp;$B$3,'Fill-ups'!$A$4:$A$1003,"&lt;="&amp;$D$3)/SUMIFS('Fill-ups'!$J$4:$J$1003,'Fill-ups'!$B$4:$B$1003,I$112,'Fill-ups'!$C$4:$C$1003,$A135,'Fill-ups'!$A$4:$A$1003,"&gt;="&amp;$B$3,'Fill-ups'!$A$4:$A$1003,"&lt;="&amp;$D$3)*100))</f>
        <v/>
      </c>
      <c r="J135" s="21">
        <f>IF(OR($A135="",J$112=""),"",IF(COUNTIFS('Fill-ups'!$B$4:$B$1003,J$112,'Fill-ups'!$C$4:$C$1003,$A135,'Fill-ups'!$J$4:$J$1003,"&gt;0",'Fill-ups'!$A$4:$A$1003,"&gt;="&amp;$B$3,'Fill-ups'!$A$4:$A$1003,"&lt;="&amp;$D$3)&lt;1,"",SUMIFS('Fill-ups'!$H$4:$H$1003,'Fill-ups'!$B$4:$B$1003,J$112,'Fill-ups'!$C$4:$C$1003,$A135,'Fill-ups'!$J$4:$J$1003,"&gt;0",'Fill-ups'!$A$4:$A$1003,"&gt;="&amp;$B$3,'Fill-ups'!$A$4:$A$1003,"&lt;="&amp;$D$3)/SUMIFS('Fill-ups'!$J$4:$J$1003,'Fill-ups'!$B$4:$B$1003,J$112,'Fill-ups'!$C$4:$C$1003,$A135,'Fill-ups'!$A$4:$A$1003,"&gt;="&amp;$B$3,'Fill-ups'!$A$4:$A$1003,"&lt;="&amp;$D$3)*100))</f>
        <v/>
      </c>
      <c r="K135" s="21">
        <f>IF(OR($A135="",K$112=""),"",IF(COUNTIFS('Fill-ups'!$B$4:$B$1003,K$112,'Fill-ups'!$C$4:$C$1003,$A135,'Fill-ups'!$J$4:$J$1003,"&gt;0",'Fill-ups'!$A$4:$A$1003,"&gt;="&amp;$B$3,'Fill-ups'!$A$4:$A$1003,"&lt;="&amp;$D$3)&lt;1,"",SUMIFS('Fill-ups'!$H$4:$H$1003,'Fill-ups'!$B$4:$B$1003,K$112,'Fill-ups'!$C$4:$C$1003,$A135,'Fill-ups'!$J$4:$J$1003,"&gt;0",'Fill-ups'!$A$4:$A$1003,"&gt;="&amp;$B$3,'Fill-ups'!$A$4:$A$1003,"&lt;="&amp;$D$3)/SUMIFS('Fill-ups'!$J$4:$J$1003,'Fill-ups'!$B$4:$B$1003,K$112,'Fill-ups'!$C$4:$C$1003,$A135,'Fill-ups'!$A$4:$A$1003,"&gt;="&amp;$B$3,'Fill-ups'!$A$4:$A$1003,"&lt;="&amp;$D$3)*100))</f>
        <v/>
      </c>
      <c r="L135" s="21">
        <f>IF(OR($A135="",L$112=""),"",IF(COUNTIFS('Fill-ups'!$B$4:$B$1003,L$112,'Fill-ups'!$C$4:$C$1003,$A135,'Fill-ups'!$J$4:$J$1003,"&gt;0",'Fill-ups'!$A$4:$A$1003,"&gt;="&amp;$B$3,'Fill-ups'!$A$4:$A$1003,"&lt;="&amp;$D$3)&lt;1,"",SUMIFS('Fill-ups'!$H$4:$H$1003,'Fill-ups'!$B$4:$B$1003,L$112,'Fill-ups'!$C$4:$C$1003,$A135,'Fill-ups'!$J$4:$J$1003,"&gt;0",'Fill-ups'!$A$4:$A$1003,"&gt;="&amp;$B$3,'Fill-ups'!$A$4:$A$1003,"&lt;="&amp;$D$3)/SUMIFS('Fill-ups'!$J$4:$J$1003,'Fill-ups'!$B$4:$B$1003,L$112,'Fill-ups'!$C$4:$C$1003,$A135,'Fill-ups'!$A$4:$A$1003,"&gt;="&amp;$B$3,'Fill-ups'!$A$4:$A$1003,"&lt;="&amp;$D$3)*100))</f>
        <v/>
      </c>
      <c r="M135" s="21">
        <f>IF(OR($A135="",M$112=""),"",IF(COUNTIFS('Fill-ups'!$B$4:$B$1003,M$112,'Fill-ups'!$C$4:$C$1003,$A135,'Fill-ups'!$J$4:$J$1003,"&gt;0",'Fill-ups'!$A$4:$A$1003,"&gt;="&amp;$B$3,'Fill-ups'!$A$4:$A$1003,"&lt;="&amp;$D$3)&lt;1,"",SUMIFS('Fill-ups'!$H$4:$H$1003,'Fill-ups'!$B$4:$B$1003,M$112,'Fill-ups'!$C$4:$C$1003,$A135,'Fill-ups'!$J$4:$J$1003,"&gt;0",'Fill-ups'!$A$4:$A$1003,"&gt;="&amp;$B$3,'Fill-ups'!$A$4:$A$1003,"&lt;="&amp;$D$3)/SUMIFS('Fill-ups'!$J$4:$J$1003,'Fill-ups'!$B$4:$B$1003,M$112,'Fill-ups'!$C$4:$C$1003,$A135,'Fill-ups'!$A$4:$A$1003,"&gt;="&amp;$B$3,'Fill-ups'!$A$4:$A$1003,"&lt;="&amp;$D$3)*100))</f>
        <v/>
      </c>
    </row>
    <row r="136">
      <c r="A136" s="17">
        <f>IF('Lists'!F27="","",'Lists'!F27)</f>
        <v/>
      </c>
      <c r="B136" s="21">
        <f>IF(OR($A136="",B$112=""),"",IF(COUNTIFS('Fill-ups'!$B$4:$B$1003,B$112,'Fill-ups'!$C$4:$C$1003,$A136,'Fill-ups'!$J$4:$J$1003,"&gt;0",'Fill-ups'!$A$4:$A$1003,"&gt;="&amp;$B$3,'Fill-ups'!$A$4:$A$1003,"&lt;="&amp;$D$3)&lt;1,"",SUMIFS('Fill-ups'!$H$4:$H$1003,'Fill-ups'!$B$4:$B$1003,B$112,'Fill-ups'!$C$4:$C$1003,$A136,'Fill-ups'!$J$4:$J$1003,"&gt;0",'Fill-ups'!$A$4:$A$1003,"&gt;="&amp;$B$3,'Fill-ups'!$A$4:$A$1003,"&lt;="&amp;$D$3)/SUMIFS('Fill-ups'!$J$4:$J$1003,'Fill-ups'!$B$4:$B$1003,B$112,'Fill-ups'!$C$4:$C$1003,$A136,'Fill-ups'!$A$4:$A$1003,"&gt;="&amp;$B$3,'Fill-ups'!$A$4:$A$1003,"&lt;="&amp;$D$3)*100))</f>
        <v/>
      </c>
      <c r="C136" s="21">
        <f>IF(OR($A136="",C$112=""),"",IF(COUNTIFS('Fill-ups'!$B$4:$B$1003,C$112,'Fill-ups'!$C$4:$C$1003,$A136,'Fill-ups'!$J$4:$J$1003,"&gt;0",'Fill-ups'!$A$4:$A$1003,"&gt;="&amp;$B$3,'Fill-ups'!$A$4:$A$1003,"&lt;="&amp;$D$3)&lt;1,"",SUMIFS('Fill-ups'!$H$4:$H$1003,'Fill-ups'!$B$4:$B$1003,C$112,'Fill-ups'!$C$4:$C$1003,$A136,'Fill-ups'!$J$4:$J$1003,"&gt;0",'Fill-ups'!$A$4:$A$1003,"&gt;="&amp;$B$3,'Fill-ups'!$A$4:$A$1003,"&lt;="&amp;$D$3)/SUMIFS('Fill-ups'!$J$4:$J$1003,'Fill-ups'!$B$4:$B$1003,C$112,'Fill-ups'!$C$4:$C$1003,$A136,'Fill-ups'!$A$4:$A$1003,"&gt;="&amp;$B$3,'Fill-ups'!$A$4:$A$1003,"&lt;="&amp;$D$3)*100))</f>
        <v/>
      </c>
      <c r="D136" s="21">
        <f>IF(OR($A136="",D$112=""),"",IF(COUNTIFS('Fill-ups'!$B$4:$B$1003,D$112,'Fill-ups'!$C$4:$C$1003,$A136,'Fill-ups'!$J$4:$J$1003,"&gt;0",'Fill-ups'!$A$4:$A$1003,"&gt;="&amp;$B$3,'Fill-ups'!$A$4:$A$1003,"&lt;="&amp;$D$3)&lt;1,"",SUMIFS('Fill-ups'!$H$4:$H$1003,'Fill-ups'!$B$4:$B$1003,D$112,'Fill-ups'!$C$4:$C$1003,$A136,'Fill-ups'!$J$4:$J$1003,"&gt;0",'Fill-ups'!$A$4:$A$1003,"&gt;="&amp;$B$3,'Fill-ups'!$A$4:$A$1003,"&lt;="&amp;$D$3)/SUMIFS('Fill-ups'!$J$4:$J$1003,'Fill-ups'!$B$4:$B$1003,D$112,'Fill-ups'!$C$4:$C$1003,$A136,'Fill-ups'!$A$4:$A$1003,"&gt;="&amp;$B$3,'Fill-ups'!$A$4:$A$1003,"&lt;="&amp;$D$3)*100))</f>
        <v/>
      </c>
      <c r="E136" s="21">
        <f>IF(OR($A136="",E$112=""),"",IF(COUNTIFS('Fill-ups'!$B$4:$B$1003,E$112,'Fill-ups'!$C$4:$C$1003,$A136,'Fill-ups'!$J$4:$J$1003,"&gt;0",'Fill-ups'!$A$4:$A$1003,"&gt;="&amp;$B$3,'Fill-ups'!$A$4:$A$1003,"&lt;="&amp;$D$3)&lt;1,"",SUMIFS('Fill-ups'!$H$4:$H$1003,'Fill-ups'!$B$4:$B$1003,E$112,'Fill-ups'!$C$4:$C$1003,$A136,'Fill-ups'!$J$4:$J$1003,"&gt;0",'Fill-ups'!$A$4:$A$1003,"&gt;="&amp;$B$3,'Fill-ups'!$A$4:$A$1003,"&lt;="&amp;$D$3)/SUMIFS('Fill-ups'!$J$4:$J$1003,'Fill-ups'!$B$4:$B$1003,E$112,'Fill-ups'!$C$4:$C$1003,$A136,'Fill-ups'!$A$4:$A$1003,"&gt;="&amp;$B$3,'Fill-ups'!$A$4:$A$1003,"&lt;="&amp;$D$3)*100))</f>
        <v/>
      </c>
      <c r="F136" s="21">
        <f>IF(OR($A136="",F$112=""),"",IF(COUNTIFS('Fill-ups'!$B$4:$B$1003,F$112,'Fill-ups'!$C$4:$C$1003,$A136,'Fill-ups'!$J$4:$J$1003,"&gt;0",'Fill-ups'!$A$4:$A$1003,"&gt;="&amp;$B$3,'Fill-ups'!$A$4:$A$1003,"&lt;="&amp;$D$3)&lt;1,"",SUMIFS('Fill-ups'!$H$4:$H$1003,'Fill-ups'!$B$4:$B$1003,F$112,'Fill-ups'!$C$4:$C$1003,$A136,'Fill-ups'!$J$4:$J$1003,"&gt;0",'Fill-ups'!$A$4:$A$1003,"&gt;="&amp;$B$3,'Fill-ups'!$A$4:$A$1003,"&lt;="&amp;$D$3)/SUMIFS('Fill-ups'!$J$4:$J$1003,'Fill-ups'!$B$4:$B$1003,F$112,'Fill-ups'!$C$4:$C$1003,$A136,'Fill-ups'!$A$4:$A$1003,"&gt;="&amp;$B$3,'Fill-ups'!$A$4:$A$1003,"&lt;="&amp;$D$3)*100))</f>
        <v/>
      </c>
      <c r="G136" s="21">
        <f>IF(OR($A136="",G$112=""),"",IF(COUNTIFS('Fill-ups'!$B$4:$B$1003,G$112,'Fill-ups'!$C$4:$C$1003,$A136,'Fill-ups'!$J$4:$J$1003,"&gt;0",'Fill-ups'!$A$4:$A$1003,"&gt;="&amp;$B$3,'Fill-ups'!$A$4:$A$1003,"&lt;="&amp;$D$3)&lt;1,"",SUMIFS('Fill-ups'!$H$4:$H$1003,'Fill-ups'!$B$4:$B$1003,G$112,'Fill-ups'!$C$4:$C$1003,$A136,'Fill-ups'!$J$4:$J$1003,"&gt;0",'Fill-ups'!$A$4:$A$1003,"&gt;="&amp;$B$3,'Fill-ups'!$A$4:$A$1003,"&lt;="&amp;$D$3)/SUMIFS('Fill-ups'!$J$4:$J$1003,'Fill-ups'!$B$4:$B$1003,G$112,'Fill-ups'!$C$4:$C$1003,$A136,'Fill-ups'!$A$4:$A$1003,"&gt;="&amp;$B$3,'Fill-ups'!$A$4:$A$1003,"&lt;="&amp;$D$3)*100))</f>
        <v/>
      </c>
      <c r="H136" s="21">
        <f>IF(OR($A136="",H$112=""),"",IF(COUNTIFS('Fill-ups'!$B$4:$B$1003,H$112,'Fill-ups'!$C$4:$C$1003,$A136,'Fill-ups'!$J$4:$J$1003,"&gt;0",'Fill-ups'!$A$4:$A$1003,"&gt;="&amp;$B$3,'Fill-ups'!$A$4:$A$1003,"&lt;="&amp;$D$3)&lt;1,"",SUMIFS('Fill-ups'!$H$4:$H$1003,'Fill-ups'!$B$4:$B$1003,H$112,'Fill-ups'!$C$4:$C$1003,$A136,'Fill-ups'!$J$4:$J$1003,"&gt;0",'Fill-ups'!$A$4:$A$1003,"&gt;="&amp;$B$3,'Fill-ups'!$A$4:$A$1003,"&lt;="&amp;$D$3)/SUMIFS('Fill-ups'!$J$4:$J$1003,'Fill-ups'!$B$4:$B$1003,H$112,'Fill-ups'!$C$4:$C$1003,$A136,'Fill-ups'!$A$4:$A$1003,"&gt;="&amp;$B$3,'Fill-ups'!$A$4:$A$1003,"&lt;="&amp;$D$3)*100))</f>
        <v/>
      </c>
      <c r="I136" s="21">
        <f>IF(OR($A136="",I$112=""),"",IF(COUNTIFS('Fill-ups'!$B$4:$B$1003,I$112,'Fill-ups'!$C$4:$C$1003,$A136,'Fill-ups'!$J$4:$J$1003,"&gt;0",'Fill-ups'!$A$4:$A$1003,"&gt;="&amp;$B$3,'Fill-ups'!$A$4:$A$1003,"&lt;="&amp;$D$3)&lt;1,"",SUMIFS('Fill-ups'!$H$4:$H$1003,'Fill-ups'!$B$4:$B$1003,I$112,'Fill-ups'!$C$4:$C$1003,$A136,'Fill-ups'!$J$4:$J$1003,"&gt;0",'Fill-ups'!$A$4:$A$1003,"&gt;="&amp;$B$3,'Fill-ups'!$A$4:$A$1003,"&lt;="&amp;$D$3)/SUMIFS('Fill-ups'!$J$4:$J$1003,'Fill-ups'!$B$4:$B$1003,I$112,'Fill-ups'!$C$4:$C$1003,$A136,'Fill-ups'!$A$4:$A$1003,"&gt;="&amp;$B$3,'Fill-ups'!$A$4:$A$1003,"&lt;="&amp;$D$3)*100))</f>
        <v/>
      </c>
      <c r="J136" s="21">
        <f>IF(OR($A136="",J$112=""),"",IF(COUNTIFS('Fill-ups'!$B$4:$B$1003,J$112,'Fill-ups'!$C$4:$C$1003,$A136,'Fill-ups'!$J$4:$J$1003,"&gt;0",'Fill-ups'!$A$4:$A$1003,"&gt;="&amp;$B$3,'Fill-ups'!$A$4:$A$1003,"&lt;="&amp;$D$3)&lt;1,"",SUMIFS('Fill-ups'!$H$4:$H$1003,'Fill-ups'!$B$4:$B$1003,J$112,'Fill-ups'!$C$4:$C$1003,$A136,'Fill-ups'!$J$4:$J$1003,"&gt;0",'Fill-ups'!$A$4:$A$1003,"&gt;="&amp;$B$3,'Fill-ups'!$A$4:$A$1003,"&lt;="&amp;$D$3)/SUMIFS('Fill-ups'!$J$4:$J$1003,'Fill-ups'!$B$4:$B$1003,J$112,'Fill-ups'!$C$4:$C$1003,$A136,'Fill-ups'!$A$4:$A$1003,"&gt;="&amp;$B$3,'Fill-ups'!$A$4:$A$1003,"&lt;="&amp;$D$3)*100))</f>
        <v/>
      </c>
      <c r="K136" s="21">
        <f>IF(OR($A136="",K$112=""),"",IF(COUNTIFS('Fill-ups'!$B$4:$B$1003,K$112,'Fill-ups'!$C$4:$C$1003,$A136,'Fill-ups'!$J$4:$J$1003,"&gt;0",'Fill-ups'!$A$4:$A$1003,"&gt;="&amp;$B$3,'Fill-ups'!$A$4:$A$1003,"&lt;="&amp;$D$3)&lt;1,"",SUMIFS('Fill-ups'!$H$4:$H$1003,'Fill-ups'!$B$4:$B$1003,K$112,'Fill-ups'!$C$4:$C$1003,$A136,'Fill-ups'!$J$4:$J$1003,"&gt;0",'Fill-ups'!$A$4:$A$1003,"&gt;="&amp;$B$3,'Fill-ups'!$A$4:$A$1003,"&lt;="&amp;$D$3)/SUMIFS('Fill-ups'!$J$4:$J$1003,'Fill-ups'!$B$4:$B$1003,K$112,'Fill-ups'!$C$4:$C$1003,$A136,'Fill-ups'!$A$4:$A$1003,"&gt;="&amp;$B$3,'Fill-ups'!$A$4:$A$1003,"&lt;="&amp;$D$3)*100))</f>
        <v/>
      </c>
      <c r="L136" s="21">
        <f>IF(OR($A136="",L$112=""),"",IF(COUNTIFS('Fill-ups'!$B$4:$B$1003,L$112,'Fill-ups'!$C$4:$C$1003,$A136,'Fill-ups'!$J$4:$J$1003,"&gt;0",'Fill-ups'!$A$4:$A$1003,"&gt;="&amp;$B$3,'Fill-ups'!$A$4:$A$1003,"&lt;="&amp;$D$3)&lt;1,"",SUMIFS('Fill-ups'!$H$4:$H$1003,'Fill-ups'!$B$4:$B$1003,L$112,'Fill-ups'!$C$4:$C$1003,$A136,'Fill-ups'!$J$4:$J$1003,"&gt;0",'Fill-ups'!$A$4:$A$1003,"&gt;="&amp;$B$3,'Fill-ups'!$A$4:$A$1003,"&lt;="&amp;$D$3)/SUMIFS('Fill-ups'!$J$4:$J$1003,'Fill-ups'!$B$4:$B$1003,L$112,'Fill-ups'!$C$4:$C$1003,$A136,'Fill-ups'!$A$4:$A$1003,"&gt;="&amp;$B$3,'Fill-ups'!$A$4:$A$1003,"&lt;="&amp;$D$3)*100))</f>
        <v/>
      </c>
      <c r="M136" s="21">
        <f>IF(OR($A136="",M$112=""),"",IF(COUNTIFS('Fill-ups'!$B$4:$B$1003,M$112,'Fill-ups'!$C$4:$C$1003,$A136,'Fill-ups'!$J$4:$J$1003,"&gt;0",'Fill-ups'!$A$4:$A$1003,"&gt;="&amp;$B$3,'Fill-ups'!$A$4:$A$1003,"&lt;="&amp;$D$3)&lt;1,"",SUMIFS('Fill-ups'!$H$4:$H$1003,'Fill-ups'!$B$4:$B$1003,M$112,'Fill-ups'!$C$4:$C$1003,$A136,'Fill-ups'!$J$4:$J$1003,"&gt;0",'Fill-ups'!$A$4:$A$1003,"&gt;="&amp;$B$3,'Fill-ups'!$A$4:$A$1003,"&lt;="&amp;$D$3)/SUMIFS('Fill-ups'!$J$4:$J$1003,'Fill-ups'!$B$4:$B$1003,M$112,'Fill-ups'!$C$4:$C$1003,$A136,'Fill-ups'!$A$4:$A$1003,"&gt;="&amp;$B$3,'Fill-ups'!$A$4:$A$1003,"&lt;="&amp;$D$3)*100))</f>
        <v/>
      </c>
    </row>
    <row r="137">
      <c r="A137" s="17">
        <f>IF('Lists'!F28="","",'Lists'!F28)</f>
        <v/>
      </c>
      <c r="B137" s="21">
        <f>IF(OR($A137="",B$112=""),"",IF(COUNTIFS('Fill-ups'!$B$4:$B$1003,B$112,'Fill-ups'!$C$4:$C$1003,$A137,'Fill-ups'!$J$4:$J$1003,"&gt;0",'Fill-ups'!$A$4:$A$1003,"&gt;="&amp;$B$3,'Fill-ups'!$A$4:$A$1003,"&lt;="&amp;$D$3)&lt;1,"",SUMIFS('Fill-ups'!$H$4:$H$1003,'Fill-ups'!$B$4:$B$1003,B$112,'Fill-ups'!$C$4:$C$1003,$A137,'Fill-ups'!$J$4:$J$1003,"&gt;0",'Fill-ups'!$A$4:$A$1003,"&gt;="&amp;$B$3,'Fill-ups'!$A$4:$A$1003,"&lt;="&amp;$D$3)/SUMIFS('Fill-ups'!$J$4:$J$1003,'Fill-ups'!$B$4:$B$1003,B$112,'Fill-ups'!$C$4:$C$1003,$A137,'Fill-ups'!$A$4:$A$1003,"&gt;="&amp;$B$3,'Fill-ups'!$A$4:$A$1003,"&lt;="&amp;$D$3)*100))</f>
        <v/>
      </c>
      <c r="C137" s="21">
        <f>IF(OR($A137="",C$112=""),"",IF(COUNTIFS('Fill-ups'!$B$4:$B$1003,C$112,'Fill-ups'!$C$4:$C$1003,$A137,'Fill-ups'!$J$4:$J$1003,"&gt;0",'Fill-ups'!$A$4:$A$1003,"&gt;="&amp;$B$3,'Fill-ups'!$A$4:$A$1003,"&lt;="&amp;$D$3)&lt;1,"",SUMIFS('Fill-ups'!$H$4:$H$1003,'Fill-ups'!$B$4:$B$1003,C$112,'Fill-ups'!$C$4:$C$1003,$A137,'Fill-ups'!$J$4:$J$1003,"&gt;0",'Fill-ups'!$A$4:$A$1003,"&gt;="&amp;$B$3,'Fill-ups'!$A$4:$A$1003,"&lt;="&amp;$D$3)/SUMIFS('Fill-ups'!$J$4:$J$1003,'Fill-ups'!$B$4:$B$1003,C$112,'Fill-ups'!$C$4:$C$1003,$A137,'Fill-ups'!$A$4:$A$1003,"&gt;="&amp;$B$3,'Fill-ups'!$A$4:$A$1003,"&lt;="&amp;$D$3)*100))</f>
        <v/>
      </c>
      <c r="D137" s="21">
        <f>IF(OR($A137="",D$112=""),"",IF(COUNTIFS('Fill-ups'!$B$4:$B$1003,D$112,'Fill-ups'!$C$4:$C$1003,$A137,'Fill-ups'!$J$4:$J$1003,"&gt;0",'Fill-ups'!$A$4:$A$1003,"&gt;="&amp;$B$3,'Fill-ups'!$A$4:$A$1003,"&lt;="&amp;$D$3)&lt;1,"",SUMIFS('Fill-ups'!$H$4:$H$1003,'Fill-ups'!$B$4:$B$1003,D$112,'Fill-ups'!$C$4:$C$1003,$A137,'Fill-ups'!$J$4:$J$1003,"&gt;0",'Fill-ups'!$A$4:$A$1003,"&gt;="&amp;$B$3,'Fill-ups'!$A$4:$A$1003,"&lt;="&amp;$D$3)/SUMIFS('Fill-ups'!$J$4:$J$1003,'Fill-ups'!$B$4:$B$1003,D$112,'Fill-ups'!$C$4:$C$1003,$A137,'Fill-ups'!$A$4:$A$1003,"&gt;="&amp;$B$3,'Fill-ups'!$A$4:$A$1003,"&lt;="&amp;$D$3)*100))</f>
        <v/>
      </c>
      <c r="E137" s="21">
        <f>IF(OR($A137="",E$112=""),"",IF(COUNTIFS('Fill-ups'!$B$4:$B$1003,E$112,'Fill-ups'!$C$4:$C$1003,$A137,'Fill-ups'!$J$4:$J$1003,"&gt;0",'Fill-ups'!$A$4:$A$1003,"&gt;="&amp;$B$3,'Fill-ups'!$A$4:$A$1003,"&lt;="&amp;$D$3)&lt;1,"",SUMIFS('Fill-ups'!$H$4:$H$1003,'Fill-ups'!$B$4:$B$1003,E$112,'Fill-ups'!$C$4:$C$1003,$A137,'Fill-ups'!$J$4:$J$1003,"&gt;0",'Fill-ups'!$A$4:$A$1003,"&gt;="&amp;$B$3,'Fill-ups'!$A$4:$A$1003,"&lt;="&amp;$D$3)/SUMIFS('Fill-ups'!$J$4:$J$1003,'Fill-ups'!$B$4:$B$1003,E$112,'Fill-ups'!$C$4:$C$1003,$A137,'Fill-ups'!$A$4:$A$1003,"&gt;="&amp;$B$3,'Fill-ups'!$A$4:$A$1003,"&lt;="&amp;$D$3)*100))</f>
        <v/>
      </c>
      <c r="F137" s="21">
        <f>IF(OR($A137="",F$112=""),"",IF(COUNTIFS('Fill-ups'!$B$4:$B$1003,F$112,'Fill-ups'!$C$4:$C$1003,$A137,'Fill-ups'!$J$4:$J$1003,"&gt;0",'Fill-ups'!$A$4:$A$1003,"&gt;="&amp;$B$3,'Fill-ups'!$A$4:$A$1003,"&lt;="&amp;$D$3)&lt;1,"",SUMIFS('Fill-ups'!$H$4:$H$1003,'Fill-ups'!$B$4:$B$1003,F$112,'Fill-ups'!$C$4:$C$1003,$A137,'Fill-ups'!$J$4:$J$1003,"&gt;0",'Fill-ups'!$A$4:$A$1003,"&gt;="&amp;$B$3,'Fill-ups'!$A$4:$A$1003,"&lt;="&amp;$D$3)/SUMIFS('Fill-ups'!$J$4:$J$1003,'Fill-ups'!$B$4:$B$1003,F$112,'Fill-ups'!$C$4:$C$1003,$A137,'Fill-ups'!$A$4:$A$1003,"&gt;="&amp;$B$3,'Fill-ups'!$A$4:$A$1003,"&lt;="&amp;$D$3)*100))</f>
        <v/>
      </c>
      <c r="G137" s="21">
        <f>IF(OR($A137="",G$112=""),"",IF(COUNTIFS('Fill-ups'!$B$4:$B$1003,G$112,'Fill-ups'!$C$4:$C$1003,$A137,'Fill-ups'!$J$4:$J$1003,"&gt;0",'Fill-ups'!$A$4:$A$1003,"&gt;="&amp;$B$3,'Fill-ups'!$A$4:$A$1003,"&lt;="&amp;$D$3)&lt;1,"",SUMIFS('Fill-ups'!$H$4:$H$1003,'Fill-ups'!$B$4:$B$1003,G$112,'Fill-ups'!$C$4:$C$1003,$A137,'Fill-ups'!$J$4:$J$1003,"&gt;0",'Fill-ups'!$A$4:$A$1003,"&gt;="&amp;$B$3,'Fill-ups'!$A$4:$A$1003,"&lt;="&amp;$D$3)/SUMIFS('Fill-ups'!$J$4:$J$1003,'Fill-ups'!$B$4:$B$1003,G$112,'Fill-ups'!$C$4:$C$1003,$A137,'Fill-ups'!$A$4:$A$1003,"&gt;="&amp;$B$3,'Fill-ups'!$A$4:$A$1003,"&lt;="&amp;$D$3)*100))</f>
        <v/>
      </c>
      <c r="H137" s="21">
        <f>IF(OR($A137="",H$112=""),"",IF(COUNTIFS('Fill-ups'!$B$4:$B$1003,H$112,'Fill-ups'!$C$4:$C$1003,$A137,'Fill-ups'!$J$4:$J$1003,"&gt;0",'Fill-ups'!$A$4:$A$1003,"&gt;="&amp;$B$3,'Fill-ups'!$A$4:$A$1003,"&lt;="&amp;$D$3)&lt;1,"",SUMIFS('Fill-ups'!$H$4:$H$1003,'Fill-ups'!$B$4:$B$1003,H$112,'Fill-ups'!$C$4:$C$1003,$A137,'Fill-ups'!$J$4:$J$1003,"&gt;0",'Fill-ups'!$A$4:$A$1003,"&gt;="&amp;$B$3,'Fill-ups'!$A$4:$A$1003,"&lt;="&amp;$D$3)/SUMIFS('Fill-ups'!$J$4:$J$1003,'Fill-ups'!$B$4:$B$1003,H$112,'Fill-ups'!$C$4:$C$1003,$A137,'Fill-ups'!$A$4:$A$1003,"&gt;="&amp;$B$3,'Fill-ups'!$A$4:$A$1003,"&lt;="&amp;$D$3)*100))</f>
        <v/>
      </c>
      <c r="I137" s="21">
        <f>IF(OR($A137="",I$112=""),"",IF(COUNTIFS('Fill-ups'!$B$4:$B$1003,I$112,'Fill-ups'!$C$4:$C$1003,$A137,'Fill-ups'!$J$4:$J$1003,"&gt;0",'Fill-ups'!$A$4:$A$1003,"&gt;="&amp;$B$3,'Fill-ups'!$A$4:$A$1003,"&lt;="&amp;$D$3)&lt;1,"",SUMIFS('Fill-ups'!$H$4:$H$1003,'Fill-ups'!$B$4:$B$1003,I$112,'Fill-ups'!$C$4:$C$1003,$A137,'Fill-ups'!$J$4:$J$1003,"&gt;0",'Fill-ups'!$A$4:$A$1003,"&gt;="&amp;$B$3,'Fill-ups'!$A$4:$A$1003,"&lt;="&amp;$D$3)/SUMIFS('Fill-ups'!$J$4:$J$1003,'Fill-ups'!$B$4:$B$1003,I$112,'Fill-ups'!$C$4:$C$1003,$A137,'Fill-ups'!$A$4:$A$1003,"&gt;="&amp;$B$3,'Fill-ups'!$A$4:$A$1003,"&lt;="&amp;$D$3)*100))</f>
        <v/>
      </c>
      <c r="J137" s="21">
        <f>IF(OR($A137="",J$112=""),"",IF(COUNTIFS('Fill-ups'!$B$4:$B$1003,J$112,'Fill-ups'!$C$4:$C$1003,$A137,'Fill-ups'!$J$4:$J$1003,"&gt;0",'Fill-ups'!$A$4:$A$1003,"&gt;="&amp;$B$3,'Fill-ups'!$A$4:$A$1003,"&lt;="&amp;$D$3)&lt;1,"",SUMIFS('Fill-ups'!$H$4:$H$1003,'Fill-ups'!$B$4:$B$1003,J$112,'Fill-ups'!$C$4:$C$1003,$A137,'Fill-ups'!$J$4:$J$1003,"&gt;0",'Fill-ups'!$A$4:$A$1003,"&gt;="&amp;$B$3,'Fill-ups'!$A$4:$A$1003,"&lt;="&amp;$D$3)/SUMIFS('Fill-ups'!$J$4:$J$1003,'Fill-ups'!$B$4:$B$1003,J$112,'Fill-ups'!$C$4:$C$1003,$A137,'Fill-ups'!$A$4:$A$1003,"&gt;="&amp;$B$3,'Fill-ups'!$A$4:$A$1003,"&lt;="&amp;$D$3)*100))</f>
        <v/>
      </c>
      <c r="K137" s="21">
        <f>IF(OR($A137="",K$112=""),"",IF(COUNTIFS('Fill-ups'!$B$4:$B$1003,K$112,'Fill-ups'!$C$4:$C$1003,$A137,'Fill-ups'!$J$4:$J$1003,"&gt;0",'Fill-ups'!$A$4:$A$1003,"&gt;="&amp;$B$3,'Fill-ups'!$A$4:$A$1003,"&lt;="&amp;$D$3)&lt;1,"",SUMIFS('Fill-ups'!$H$4:$H$1003,'Fill-ups'!$B$4:$B$1003,K$112,'Fill-ups'!$C$4:$C$1003,$A137,'Fill-ups'!$J$4:$J$1003,"&gt;0",'Fill-ups'!$A$4:$A$1003,"&gt;="&amp;$B$3,'Fill-ups'!$A$4:$A$1003,"&lt;="&amp;$D$3)/SUMIFS('Fill-ups'!$J$4:$J$1003,'Fill-ups'!$B$4:$B$1003,K$112,'Fill-ups'!$C$4:$C$1003,$A137,'Fill-ups'!$A$4:$A$1003,"&gt;="&amp;$B$3,'Fill-ups'!$A$4:$A$1003,"&lt;="&amp;$D$3)*100))</f>
        <v/>
      </c>
      <c r="L137" s="21">
        <f>IF(OR($A137="",L$112=""),"",IF(COUNTIFS('Fill-ups'!$B$4:$B$1003,L$112,'Fill-ups'!$C$4:$C$1003,$A137,'Fill-ups'!$J$4:$J$1003,"&gt;0",'Fill-ups'!$A$4:$A$1003,"&gt;="&amp;$B$3,'Fill-ups'!$A$4:$A$1003,"&lt;="&amp;$D$3)&lt;1,"",SUMIFS('Fill-ups'!$H$4:$H$1003,'Fill-ups'!$B$4:$B$1003,L$112,'Fill-ups'!$C$4:$C$1003,$A137,'Fill-ups'!$J$4:$J$1003,"&gt;0",'Fill-ups'!$A$4:$A$1003,"&gt;="&amp;$B$3,'Fill-ups'!$A$4:$A$1003,"&lt;="&amp;$D$3)/SUMIFS('Fill-ups'!$J$4:$J$1003,'Fill-ups'!$B$4:$B$1003,L$112,'Fill-ups'!$C$4:$C$1003,$A137,'Fill-ups'!$A$4:$A$1003,"&gt;="&amp;$B$3,'Fill-ups'!$A$4:$A$1003,"&lt;="&amp;$D$3)*100))</f>
        <v/>
      </c>
      <c r="M137" s="21">
        <f>IF(OR($A137="",M$112=""),"",IF(COUNTIFS('Fill-ups'!$B$4:$B$1003,M$112,'Fill-ups'!$C$4:$C$1003,$A137,'Fill-ups'!$J$4:$J$1003,"&gt;0",'Fill-ups'!$A$4:$A$1003,"&gt;="&amp;$B$3,'Fill-ups'!$A$4:$A$1003,"&lt;="&amp;$D$3)&lt;1,"",SUMIFS('Fill-ups'!$H$4:$H$1003,'Fill-ups'!$B$4:$B$1003,M$112,'Fill-ups'!$C$4:$C$1003,$A137,'Fill-ups'!$J$4:$J$1003,"&gt;0",'Fill-ups'!$A$4:$A$1003,"&gt;="&amp;$B$3,'Fill-ups'!$A$4:$A$1003,"&lt;="&amp;$D$3)/SUMIFS('Fill-ups'!$J$4:$J$1003,'Fill-ups'!$B$4:$B$1003,M$112,'Fill-ups'!$C$4:$C$1003,$A137,'Fill-ups'!$A$4:$A$1003,"&gt;="&amp;$B$3,'Fill-ups'!$A$4:$A$1003,"&lt;="&amp;$D$3)*100))</f>
        <v/>
      </c>
    </row>
    <row r="138">
      <c r="A138" s="17">
        <f>IF('Lists'!F29="","",'Lists'!F29)</f>
        <v/>
      </c>
      <c r="B138" s="21">
        <f>IF(OR($A138="",B$112=""),"",IF(COUNTIFS('Fill-ups'!$B$4:$B$1003,B$112,'Fill-ups'!$C$4:$C$1003,$A138,'Fill-ups'!$J$4:$J$1003,"&gt;0",'Fill-ups'!$A$4:$A$1003,"&gt;="&amp;$B$3,'Fill-ups'!$A$4:$A$1003,"&lt;="&amp;$D$3)&lt;1,"",SUMIFS('Fill-ups'!$H$4:$H$1003,'Fill-ups'!$B$4:$B$1003,B$112,'Fill-ups'!$C$4:$C$1003,$A138,'Fill-ups'!$J$4:$J$1003,"&gt;0",'Fill-ups'!$A$4:$A$1003,"&gt;="&amp;$B$3,'Fill-ups'!$A$4:$A$1003,"&lt;="&amp;$D$3)/SUMIFS('Fill-ups'!$J$4:$J$1003,'Fill-ups'!$B$4:$B$1003,B$112,'Fill-ups'!$C$4:$C$1003,$A138,'Fill-ups'!$A$4:$A$1003,"&gt;="&amp;$B$3,'Fill-ups'!$A$4:$A$1003,"&lt;="&amp;$D$3)*100))</f>
        <v/>
      </c>
      <c r="C138" s="21">
        <f>IF(OR($A138="",C$112=""),"",IF(COUNTIFS('Fill-ups'!$B$4:$B$1003,C$112,'Fill-ups'!$C$4:$C$1003,$A138,'Fill-ups'!$J$4:$J$1003,"&gt;0",'Fill-ups'!$A$4:$A$1003,"&gt;="&amp;$B$3,'Fill-ups'!$A$4:$A$1003,"&lt;="&amp;$D$3)&lt;1,"",SUMIFS('Fill-ups'!$H$4:$H$1003,'Fill-ups'!$B$4:$B$1003,C$112,'Fill-ups'!$C$4:$C$1003,$A138,'Fill-ups'!$J$4:$J$1003,"&gt;0",'Fill-ups'!$A$4:$A$1003,"&gt;="&amp;$B$3,'Fill-ups'!$A$4:$A$1003,"&lt;="&amp;$D$3)/SUMIFS('Fill-ups'!$J$4:$J$1003,'Fill-ups'!$B$4:$B$1003,C$112,'Fill-ups'!$C$4:$C$1003,$A138,'Fill-ups'!$A$4:$A$1003,"&gt;="&amp;$B$3,'Fill-ups'!$A$4:$A$1003,"&lt;="&amp;$D$3)*100))</f>
        <v/>
      </c>
      <c r="D138" s="21">
        <f>IF(OR($A138="",D$112=""),"",IF(COUNTIFS('Fill-ups'!$B$4:$B$1003,D$112,'Fill-ups'!$C$4:$C$1003,$A138,'Fill-ups'!$J$4:$J$1003,"&gt;0",'Fill-ups'!$A$4:$A$1003,"&gt;="&amp;$B$3,'Fill-ups'!$A$4:$A$1003,"&lt;="&amp;$D$3)&lt;1,"",SUMIFS('Fill-ups'!$H$4:$H$1003,'Fill-ups'!$B$4:$B$1003,D$112,'Fill-ups'!$C$4:$C$1003,$A138,'Fill-ups'!$J$4:$J$1003,"&gt;0",'Fill-ups'!$A$4:$A$1003,"&gt;="&amp;$B$3,'Fill-ups'!$A$4:$A$1003,"&lt;="&amp;$D$3)/SUMIFS('Fill-ups'!$J$4:$J$1003,'Fill-ups'!$B$4:$B$1003,D$112,'Fill-ups'!$C$4:$C$1003,$A138,'Fill-ups'!$A$4:$A$1003,"&gt;="&amp;$B$3,'Fill-ups'!$A$4:$A$1003,"&lt;="&amp;$D$3)*100))</f>
        <v/>
      </c>
      <c r="E138" s="21">
        <f>IF(OR($A138="",E$112=""),"",IF(COUNTIFS('Fill-ups'!$B$4:$B$1003,E$112,'Fill-ups'!$C$4:$C$1003,$A138,'Fill-ups'!$J$4:$J$1003,"&gt;0",'Fill-ups'!$A$4:$A$1003,"&gt;="&amp;$B$3,'Fill-ups'!$A$4:$A$1003,"&lt;="&amp;$D$3)&lt;1,"",SUMIFS('Fill-ups'!$H$4:$H$1003,'Fill-ups'!$B$4:$B$1003,E$112,'Fill-ups'!$C$4:$C$1003,$A138,'Fill-ups'!$J$4:$J$1003,"&gt;0",'Fill-ups'!$A$4:$A$1003,"&gt;="&amp;$B$3,'Fill-ups'!$A$4:$A$1003,"&lt;="&amp;$D$3)/SUMIFS('Fill-ups'!$J$4:$J$1003,'Fill-ups'!$B$4:$B$1003,E$112,'Fill-ups'!$C$4:$C$1003,$A138,'Fill-ups'!$A$4:$A$1003,"&gt;="&amp;$B$3,'Fill-ups'!$A$4:$A$1003,"&lt;="&amp;$D$3)*100))</f>
        <v/>
      </c>
      <c r="F138" s="21">
        <f>IF(OR($A138="",F$112=""),"",IF(COUNTIFS('Fill-ups'!$B$4:$B$1003,F$112,'Fill-ups'!$C$4:$C$1003,$A138,'Fill-ups'!$J$4:$J$1003,"&gt;0",'Fill-ups'!$A$4:$A$1003,"&gt;="&amp;$B$3,'Fill-ups'!$A$4:$A$1003,"&lt;="&amp;$D$3)&lt;1,"",SUMIFS('Fill-ups'!$H$4:$H$1003,'Fill-ups'!$B$4:$B$1003,F$112,'Fill-ups'!$C$4:$C$1003,$A138,'Fill-ups'!$J$4:$J$1003,"&gt;0",'Fill-ups'!$A$4:$A$1003,"&gt;="&amp;$B$3,'Fill-ups'!$A$4:$A$1003,"&lt;="&amp;$D$3)/SUMIFS('Fill-ups'!$J$4:$J$1003,'Fill-ups'!$B$4:$B$1003,F$112,'Fill-ups'!$C$4:$C$1003,$A138,'Fill-ups'!$A$4:$A$1003,"&gt;="&amp;$B$3,'Fill-ups'!$A$4:$A$1003,"&lt;="&amp;$D$3)*100))</f>
        <v/>
      </c>
      <c r="G138" s="21">
        <f>IF(OR($A138="",G$112=""),"",IF(COUNTIFS('Fill-ups'!$B$4:$B$1003,G$112,'Fill-ups'!$C$4:$C$1003,$A138,'Fill-ups'!$J$4:$J$1003,"&gt;0",'Fill-ups'!$A$4:$A$1003,"&gt;="&amp;$B$3,'Fill-ups'!$A$4:$A$1003,"&lt;="&amp;$D$3)&lt;1,"",SUMIFS('Fill-ups'!$H$4:$H$1003,'Fill-ups'!$B$4:$B$1003,G$112,'Fill-ups'!$C$4:$C$1003,$A138,'Fill-ups'!$J$4:$J$1003,"&gt;0",'Fill-ups'!$A$4:$A$1003,"&gt;="&amp;$B$3,'Fill-ups'!$A$4:$A$1003,"&lt;="&amp;$D$3)/SUMIFS('Fill-ups'!$J$4:$J$1003,'Fill-ups'!$B$4:$B$1003,G$112,'Fill-ups'!$C$4:$C$1003,$A138,'Fill-ups'!$A$4:$A$1003,"&gt;="&amp;$B$3,'Fill-ups'!$A$4:$A$1003,"&lt;="&amp;$D$3)*100))</f>
        <v/>
      </c>
      <c r="H138" s="21">
        <f>IF(OR($A138="",H$112=""),"",IF(COUNTIFS('Fill-ups'!$B$4:$B$1003,H$112,'Fill-ups'!$C$4:$C$1003,$A138,'Fill-ups'!$J$4:$J$1003,"&gt;0",'Fill-ups'!$A$4:$A$1003,"&gt;="&amp;$B$3,'Fill-ups'!$A$4:$A$1003,"&lt;="&amp;$D$3)&lt;1,"",SUMIFS('Fill-ups'!$H$4:$H$1003,'Fill-ups'!$B$4:$B$1003,H$112,'Fill-ups'!$C$4:$C$1003,$A138,'Fill-ups'!$J$4:$J$1003,"&gt;0",'Fill-ups'!$A$4:$A$1003,"&gt;="&amp;$B$3,'Fill-ups'!$A$4:$A$1003,"&lt;="&amp;$D$3)/SUMIFS('Fill-ups'!$J$4:$J$1003,'Fill-ups'!$B$4:$B$1003,H$112,'Fill-ups'!$C$4:$C$1003,$A138,'Fill-ups'!$A$4:$A$1003,"&gt;="&amp;$B$3,'Fill-ups'!$A$4:$A$1003,"&lt;="&amp;$D$3)*100))</f>
        <v/>
      </c>
      <c r="I138" s="21">
        <f>IF(OR($A138="",I$112=""),"",IF(COUNTIFS('Fill-ups'!$B$4:$B$1003,I$112,'Fill-ups'!$C$4:$C$1003,$A138,'Fill-ups'!$J$4:$J$1003,"&gt;0",'Fill-ups'!$A$4:$A$1003,"&gt;="&amp;$B$3,'Fill-ups'!$A$4:$A$1003,"&lt;="&amp;$D$3)&lt;1,"",SUMIFS('Fill-ups'!$H$4:$H$1003,'Fill-ups'!$B$4:$B$1003,I$112,'Fill-ups'!$C$4:$C$1003,$A138,'Fill-ups'!$J$4:$J$1003,"&gt;0",'Fill-ups'!$A$4:$A$1003,"&gt;="&amp;$B$3,'Fill-ups'!$A$4:$A$1003,"&lt;="&amp;$D$3)/SUMIFS('Fill-ups'!$J$4:$J$1003,'Fill-ups'!$B$4:$B$1003,I$112,'Fill-ups'!$C$4:$C$1003,$A138,'Fill-ups'!$A$4:$A$1003,"&gt;="&amp;$B$3,'Fill-ups'!$A$4:$A$1003,"&lt;="&amp;$D$3)*100))</f>
        <v/>
      </c>
      <c r="J138" s="21">
        <f>IF(OR($A138="",J$112=""),"",IF(COUNTIFS('Fill-ups'!$B$4:$B$1003,J$112,'Fill-ups'!$C$4:$C$1003,$A138,'Fill-ups'!$J$4:$J$1003,"&gt;0",'Fill-ups'!$A$4:$A$1003,"&gt;="&amp;$B$3,'Fill-ups'!$A$4:$A$1003,"&lt;="&amp;$D$3)&lt;1,"",SUMIFS('Fill-ups'!$H$4:$H$1003,'Fill-ups'!$B$4:$B$1003,J$112,'Fill-ups'!$C$4:$C$1003,$A138,'Fill-ups'!$J$4:$J$1003,"&gt;0",'Fill-ups'!$A$4:$A$1003,"&gt;="&amp;$B$3,'Fill-ups'!$A$4:$A$1003,"&lt;="&amp;$D$3)/SUMIFS('Fill-ups'!$J$4:$J$1003,'Fill-ups'!$B$4:$B$1003,J$112,'Fill-ups'!$C$4:$C$1003,$A138,'Fill-ups'!$A$4:$A$1003,"&gt;="&amp;$B$3,'Fill-ups'!$A$4:$A$1003,"&lt;="&amp;$D$3)*100))</f>
        <v/>
      </c>
      <c r="K138" s="21">
        <f>IF(OR($A138="",K$112=""),"",IF(COUNTIFS('Fill-ups'!$B$4:$B$1003,K$112,'Fill-ups'!$C$4:$C$1003,$A138,'Fill-ups'!$J$4:$J$1003,"&gt;0",'Fill-ups'!$A$4:$A$1003,"&gt;="&amp;$B$3,'Fill-ups'!$A$4:$A$1003,"&lt;="&amp;$D$3)&lt;1,"",SUMIFS('Fill-ups'!$H$4:$H$1003,'Fill-ups'!$B$4:$B$1003,K$112,'Fill-ups'!$C$4:$C$1003,$A138,'Fill-ups'!$J$4:$J$1003,"&gt;0",'Fill-ups'!$A$4:$A$1003,"&gt;="&amp;$B$3,'Fill-ups'!$A$4:$A$1003,"&lt;="&amp;$D$3)/SUMIFS('Fill-ups'!$J$4:$J$1003,'Fill-ups'!$B$4:$B$1003,K$112,'Fill-ups'!$C$4:$C$1003,$A138,'Fill-ups'!$A$4:$A$1003,"&gt;="&amp;$B$3,'Fill-ups'!$A$4:$A$1003,"&lt;="&amp;$D$3)*100))</f>
        <v/>
      </c>
      <c r="L138" s="21">
        <f>IF(OR($A138="",L$112=""),"",IF(COUNTIFS('Fill-ups'!$B$4:$B$1003,L$112,'Fill-ups'!$C$4:$C$1003,$A138,'Fill-ups'!$J$4:$J$1003,"&gt;0",'Fill-ups'!$A$4:$A$1003,"&gt;="&amp;$B$3,'Fill-ups'!$A$4:$A$1003,"&lt;="&amp;$D$3)&lt;1,"",SUMIFS('Fill-ups'!$H$4:$H$1003,'Fill-ups'!$B$4:$B$1003,L$112,'Fill-ups'!$C$4:$C$1003,$A138,'Fill-ups'!$J$4:$J$1003,"&gt;0",'Fill-ups'!$A$4:$A$1003,"&gt;="&amp;$B$3,'Fill-ups'!$A$4:$A$1003,"&lt;="&amp;$D$3)/SUMIFS('Fill-ups'!$J$4:$J$1003,'Fill-ups'!$B$4:$B$1003,L$112,'Fill-ups'!$C$4:$C$1003,$A138,'Fill-ups'!$A$4:$A$1003,"&gt;="&amp;$B$3,'Fill-ups'!$A$4:$A$1003,"&lt;="&amp;$D$3)*100))</f>
        <v/>
      </c>
      <c r="M138" s="21">
        <f>IF(OR($A138="",M$112=""),"",IF(COUNTIFS('Fill-ups'!$B$4:$B$1003,M$112,'Fill-ups'!$C$4:$C$1003,$A138,'Fill-ups'!$J$4:$J$1003,"&gt;0",'Fill-ups'!$A$4:$A$1003,"&gt;="&amp;$B$3,'Fill-ups'!$A$4:$A$1003,"&lt;="&amp;$D$3)&lt;1,"",SUMIFS('Fill-ups'!$H$4:$H$1003,'Fill-ups'!$B$4:$B$1003,M$112,'Fill-ups'!$C$4:$C$1003,$A138,'Fill-ups'!$J$4:$J$1003,"&gt;0",'Fill-ups'!$A$4:$A$1003,"&gt;="&amp;$B$3,'Fill-ups'!$A$4:$A$1003,"&lt;="&amp;$D$3)/SUMIFS('Fill-ups'!$J$4:$J$1003,'Fill-ups'!$B$4:$B$1003,M$112,'Fill-ups'!$C$4:$C$1003,$A138,'Fill-ups'!$A$4:$A$1003,"&gt;="&amp;$B$3,'Fill-ups'!$A$4:$A$1003,"&lt;="&amp;$D$3)*100))</f>
        <v/>
      </c>
    </row>
    <row r="139">
      <c r="A139" s="17">
        <f>IF('Lists'!F30="","",'Lists'!F30)</f>
        <v/>
      </c>
      <c r="B139" s="21">
        <f>IF(OR($A139="",B$112=""),"",IF(COUNTIFS('Fill-ups'!$B$4:$B$1003,B$112,'Fill-ups'!$C$4:$C$1003,$A139,'Fill-ups'!$J$4:$J$1003,"&gt;0",'Fill-ups'!$A$4:$A$1003,"&gt;="&amp;$B$3,'Fill-ups'!$A$4:$A$1003,"&lt;="&amp;$D$3)&lt;1,"",SUMIFS('Fill-ups'!$H$4:$H$1003,'Fill-ups'!$B$4:$B$1003,B$112,'Fill-ups'!$C$4:$C$1003,$A139,'Fill-ups'!$J$4:$J$1003,"&gt;0",'Fill-ups'!$A$4:$A$1003,"&gt;="&amp;$B$3,'Fill-ups'!$A$4:$A$1003,"&lt;="&amp;$D$3)/SUMIFS('Fill-ups'!$J$4:$J$1003,'Fill-ups'!$B$4:$B$1003,B$112,'Fill-ups'!$C$4:$C$1003,$A139,'Fill-ups'!$A$4:$A$1003,"&gt;="&amp;$B$3,'Fill-ups'!$A$4:$A$1003,"&lt;="&amp;$D$3)*100))</f>
        <v/>
      </c>
      <c r="C139" s="21">
        <f>IF(OR($A139="",C$112=""),"",IF(COUNTIFS('Fill-ups'!$B$4:$B$1003,C$112,'Fill-ups'!$C$4:$C$1003,$A139,'Fill-ups'!$J$4:$J$1003,"&gt;0",'Fill-ups'!$A$4:$A$1003,"&gt;="&amp;$B$3,'Fill-ups'!$A$4:$A$1003,"&lt;="&amp;$D$3)&lt;1,"",SUMIFS('Fill-ups'!$H$4:$H$1003,'Fill-ups'!$B$4:$B$1003,C$112,'Fill-ups'!$C$4:$C$1003,$A139,'Fill-ups'!$J$4:$J$1003,"&gt;0",'Fill-ups'!$A$4:$A$1003,"&gt;="&amp;$B$3,'Fill-ups'!$A$4:$A$1003,"&lt;="&amp;$D$3)/SUMIFS('Fill-ups'!$J$4:$J$1003,'Fill-ups'!$B$4:$B$1003,C$112,'Fill-ups'!$C$4:$C$1003,$A139,'Fill-ups'!$A$4:$A$1003,"&gt;="&amp;$B$3,'Fill-ups'!$A$4:$A$1003,"&lt;="&amp;$D$3)*100))</f>
        <v/>
      </c>
      <c r="D139" s="21">
        <f>IF(OR($A139="",D$112=""),"",IF(COUNTIFS('Fill-ups'!$B$4:$B$1003,D$112,'Fill-ups'!$C$4:$C$1003,$A139,'Fill-ups'!$J$4:$J$1003,"&gt;0",'Fill-ups'!$A$4:$A$1003,"&gt;="&amp;$B$3,'Fill-ups'!$A$4:$A$1003,"&lt;="&amp;$D$3)&lt;1,"",SUMIFS('Fill-ups'!$H$4:$H$1003,'Fill-ups'!$B$4:$B$1003,D$112,'Fill-ups'!$C$4:$C$1003,$A139,'Fill-ups'!$J$4:$J$1003,"&gt;0",'Fill-ups'!$A$4:$A$1003,"&gt;="&amp;$B$3,'Fill-ups'!$A$4:$A$1003,"&lt;="&amp;$D$3)/SUMIFS('Fill-ups'!$J$4:$J$1003,'Fill-ups'!$B$4:$B$1003,D$112,'Fill-ups'!$C$4:$C$1003,$A139,'Fill-ups'!$A$4:$A$1003,"&gt;="&amp;$B$3,'Fill-ups'!$A$4:$A$1003,"&lt;="&amp;$D$3)*100))</f>
        <v/>
      </c>
      <c r="E139" s="21">
        <f>IF(OR($A139="",E$112=""),"",IF(COUNTIFS('Fill-ups'!$B$4:$B$1003,E$112,'Fill-ups'!$C$4:$C$1003,$A139,'Fill-ups'!$J$4:$J$1003,"&gt;0",'Fill-ups'!$A$4:$A$1003,"&gt;="&amp;$B$3,'Fill-ups'!$A$4:$A$1003,"&lt;="&amp;$D$3)&lt;1,"",SUMIFS('Fill-ups'!$H$4:$H$1003,'Fill-ups'!$B$4:$B$1003,E$112,'Fill-ups'!$C$4:$C$1003,$A139,'Fill-ups'!$J$4:$J$1003,"&gt;0",'Fill-ups'!$A$4:$A$1003,"&gt;="&amp;$B$3,'Fill-ups'!$A$4:$A$1003,"&lt;="&amp;$D$3)/SUMIFS('Fill-ups'!$J$4:$J$1003,'Fill-ups'!$B$4:$B$1003,E$112,'Fill-ups'!$C$4:$C$1003,$A139,'Fill-ups'!$A$4:$A$1003,"&gt;="&amp;$B$3,'Fill-ups'!$A$4:$A$1003,"&lt;="&amp;$D$3)*100))</f>
        <v/>
      </c>
      <c r="F139" s="21">
        <f>IF(OR($A139="",F$112=""),"",IF(COUNTIFS('Fill-ups'!$B$4:$B$1003,F$112,'Fill-ups'!$C$4:$C$1003,$A139,'Fill-ups'!$J$4:$J$1003,"&gt;0",'Fill-ups'!$A$4:$A$1003,"&gt;="&amp;$B$3,'Fill-ups'!$A$4:$A$1003,"&lt;="&amp;$D$3)&lt;1,"",SUMIFS('Fill-ups'!$H$4:$H$1003,'Fill-ups'!$B$4:$B$1003,F$112,'Fill-ups'!$C$4:$C$1003,$A139,'Fill-ups'!$J$4:$J$1003,"&gt;0",'Fill-ups'!$A$4:$A$1003,"&gt;="&amp;$B$3,'Fill-ups'!$A$4:$A$1003,"&lt;="&amp;$D$3)/SUMIFS('Fill-ups'!$J$4:$J$1003,'Fill-ups'!$B$4:$B$1003,F$112,'Fill-ups'!$C$4:$C$1003,$A139,'Fill-ups'!$A$4:$A$1003,"&gt;="&amp;$B$3,'Fill-ups'!$A$4:$A$1003,"&lt;="&amp;$D$3)*100))</f>
        <v/>
      </c>
      <c r="G139" s="21">
        <f>IF(OR($A139="",G$112=""),"",IF(COUNTIFS('Fill-ups'!$B$4:$B$1003,G$112,'Fill-ups'!$C$4:$C$1003,$A139,'Fill-ups'!$J$4:$J$1003,"&gt;0",'Fill-ups'!$A$4:$A$1003,"&gt;="&amp;$B$3,'Fill-ups'!$A$4:$A$1003,"&lt;="&amp;$D$3)&lt;1,"",SUMIFS('Fill-ups'!$H$4:$H$1003,'Fill-ups'!$B$4:$B$1003,G$112,'Fill-ups'!$C$4:$C$1003,$A139,'Fill-ups'!$J$4:$J$1003,"&gt;0",'Fill-ups'!$A$4:$A$1003,"&gt;="&amp;$B$3,'Fill-ups'!$A$4:$A$1003,"&lt;="&amp;$D$3)/SUMIFS('Fill-ups'!$J$4:$J$1003,'Fill-ups'!$B$4:$B$1003,G$112,'Fill-ups'!$C$4:$C$1003,$A139,'Fill-ups'!$A$4:$A$1003,"&gt;="&amp;$B$3,'Fill-ups'!$A$4:$A$1003,"&lt;="&amp;$D$3)*100))</f>
        <v/>
      </c>
      <c r="H139" s="21">
        <f>IF(OR($A139="",H$112=""),"",IF(COUNTIFS('Fill-ups'!$B$4:$B$1003,H$112,'Fill-ups'!$C$4:$C$1003,$A139,'Fill-ups'!$J$4:$J$1003,"&gt;0",'Fill-ups'!$A$4:$A$1003,"&gt;="&amp;$B$3,'Fill-ups'!$A$4:$A$1003,"&lt;="&amp;$D$3)&lt;1,"",SUMIFS('Fill-ups'!$H$4:$H$1003,'Fill-ups'!$B$4:$B$1003,H$112,'Fill-ups'!$C$4:$C$1003,$A139,'Fill-ups'!$J$4:$J$1003,"&gt;0",'Fill-ups'!$A$4:$A$1003,"&gt;="&amp;$B$3,'Fill-ups'!$A$4:$A$1003,"&lt;="&amp;$D$3)/SUMIFS('Fill-ups'!$J$4:$J$1003,'Fill-ups'!$B$4:$B$1003,H$112,'Fill-ups'!$C$4:$C$1003,$A139,'Fill-ups'!$A$4:$A$1003,"&gt;="&amp;$B$3,'Fill-ups'!$A$4:$A$1003,"&lt;="&amp;$D$3)*100))</f>
        <v/>
      </c>
      <c r="I139" s="21">
        <f>IF(OR($A139="",I$112=""),"",IF(COUNTIFS('Fill-ups'!$B$4:$B$1003,I$112,'Fill-ups'!$C$4:$C$1003,$A139,'Fill-ups'!$J$4:$J$1003,"&gt;0",'Fill-ups'!$A$4:$A$1003,"&gt;="&amp;$B$3,'Fill-ups'!$A$4:$A$1003,"&lt;="&amp;$D$3)&lt;1,"",SUMIFS('Fill-ups'!$H$4:$H$1003,'Fill-ups'!$B$4:$B$1003,I$112,'Fill-ups'!$C$4:$C$1003,$A139,'Fill-ups'!$J$4:$J$1003,"&gt;0",'Fill-ups'!$A$4:$A$1003,"&gt;="&amp;$B$3,'Fill-ups'!$A$4:$A$1003,"&lt;="&amp;$D$3)/SUMIFS('Fill-ups'!$J$4:$J$1003,'Fill-ups'!$B$4:$B$1003,I$112,'Fill-ups'!$C$4:$C$1003,$A139,'Fill-ups'!$A$4:$A$1003,"&gt;="&amp;$B$3,'Fill-ups'!$A$4:$A$1003,"&lt;="&amp;$D$3)*100))</f>
        <v/>
      </c>
      <c r="J139" s="21">
        <f>IF(OR($A139="",J$112=""),"",IF(COUNTIFS('Fill-ups'!$B$4:$B$1003,J$112,'Fill-ups'!$C$4:$C$1003,$A139,'Fill-ups'!$J$4:$J$1003,"&gt;0",'Fill-ups'!$A$4:$A$1003,"&gt;="&amp;$B$3,'Fill-ups'!$A$4:$A$1003,"&lt;="&amp;$D$3)&lt;1,"",SUMIFS('Fill-ups'!$H$4:$H$1003,'Fill-ups'!$B$4:$B$1003,J$112,'Fill-ups'!$C$4:$C$1003,$A139,'Fill-ups'!$J$4:$J$1003,"&gt;0",'Fill-ups'!$A$4:$A$1003,"&gt;="&amp;$B$3,'Fill-ups'!$A$4:$A$1003,"&lt;="&amp;$D$3)/SUMIFS('Fill-ups'!$J$4:$J$1003,'Fill-ups'!$B$4:$B$1003,J$112,'Fill-ups'!$C$4:$C$1003,$A139,'Fill-ups'!$A$4:$A$1003,"&gt;="&amp;$B$3,'Fill-ups'!$A$4:$A$1003,"&lt;="&amp;$D$3)*100))</f>
        <v/>
      </c>
      <c r="K139" s="21">
        <f>IF(OR($A139="",K$112=""),"",IF(COUNTIFS('Fill-ups'!$B$4:$B$1003,K$112,'Fill-ups'!$C$4:$C$1003,$A139,'Fill-ups'!$J$4:$J$1003,"&gt;0",'Fill-ups'!$A$4:$A$1003,"&gt;="&amp;$B$3,'Fill-ups'!$A$4:$A$1003,"&lt;="&amp;$D$3)&lt;1,"",SUMIFS('Fill-ups'!$H$4:$H$1003,'Fill-ups'!$B$4:$B$1003,K$112,'Fill-ups'!$C$4:$C$1003,$A139,'Fill-ups'!$J$4:$J$1003,"&gt;0",'Fill-ups'!$A$4:$A$1003,"&gt;="&amp;$B$3,'Fill-ups'!$A$4:$A$1003,"&lt;="&amp;$D$3)/SUMIFS('Fill-ups'!$J$4:$J$1003,'Fill-ups'!$B$4:$B$1003,K$112,'Fill-ups'!$C$4:$C$1003,$A139,'Fill-ups'!$A$4:$A$1003,"&gt;="&amp;$B$3,'Fill-ups'!$A$4:$A$1003,"&lt;="&amp;$D$3)*100))</f>
        <v/>
      </c>
      <c r="L139" s="21">
        <f>IF(OR($A139="",L$112=""),"",IF(COUNTIFS('Fill-ups'!$B$4:$B$1003,L$112,'Fill-ups'!$C$4:$C$1003,$A139,'Fill-ups'!$J$4:$J$1003,"&gt;0",'Fill-ups'!$A$4:$A$1003,"&gt;="&amp;$B$3,'Fill-ups'!$A$4:$A$1003,"&lt;="&amp;$D$3)&lt;1,"",SUMIFS('Fill-ups'!$H$4:$H$1003,'Fill-ups'!$B$4:$B$1003,L$112,'Fill-ups'!$C$4:$C$1003,$A139,'Fill-ups'!$J$4:$J$1003,"&gt;0",'Fill-ups'!$A$4:$A$1003,"&gt;="&amp;$B$3,'Fill-ups'!$A$4:$A$1003,"&lt;="&amp;$D$3)/SUMIFS('Fill-ups'!$J$4:$J$1003,'Fill-ups'!$B$4:$B$1003,L$112,'Fill-ups'!$C$4:$C$1003,$A139,'Fill-ups'!$A$4:$A$1003,"&gt;="&amp;$B$3,'Fill-ups'!$A$4:$A$1003,"&lt;="&amp;$D$3)*100))</f>
        <v/>
      </c>
      <c r="M139" s="21">
        <f>IF(OR($A139="",M$112=""),"",IF(COUNTIFS('Fill-ups'!$B$4:$B$1003,M$112,'Fill-ups'!$C$4:$C$1003,$A139,'Fill-ups'!$J$4:$J$1003,"&gt;0",'Fill-ups'!$A$4:$A$1003,"&gt;="&amp;$B$3,'Fill-ups'!$A$4:$A$1003,"&lt;="&amp;$D$3)&lt;1,"",SUMIFS('Fill-ups'!$H$4:$H$1003,'Fill-ups'!$B$4:$B$1003,M$112,'Fill-ups'!$C$4:$C$1003,$A139,'Fill-ups'!$J$4:$J$1003,"&gt;0",'Fill-ups'!$A$4:$A$1003,"&gt;="&amp;$B$3,'Fill-ups'!$A$4:$A$1003,"&lt;="&amp;$D$3)/SUMIFS('Fill-ups'!$J$4:$J$1003,'Fill-ups'!$B$4:$B$1003,M$112,'Fill-ups'!$C$4:$C$1003,$A139,'Fill-ups'!$A$4:$A$1003,"&gt;="&amp;$B$3,'Fill-ups'!$A$4:$A$1003,"&lt;="&amp;$D$3)*100))</f>
        <v/>
      </c>
    </row>
    <row r="140">
      <c r="A140" s="17">
        <f>IF('Lists'!F31="","",'Lists'!F31)</f>
        <v/>
      </c>
      <c r="B140" s="21">
        <f>IF(OR($A140="",B$112=""),"",IF(COUNTIFS('Fill-ups'!$B$4:$B$1003,B$112,'Fill-ups'!$C$4:$C$1003,$A140,'Fill-ups'!$J$4:$J$1003,"&gt;0",'Fill-ups'!$A$4:$A$1003,"&gt;="&amp;$B$3,'Fill-ups'!$A$4:$A$1003,"&lt;="&amp;$D$3)&lt;1,"",SUMIFS('Fill-ups'!$H$4:$H$1003,'Fill-ups'!$B$4:$B$1003,B$112,'Fill-ups'!$C$4:$C$1003,$A140,'Fill-ups'!$J$4:$J$1003,"&gt;0",'Fill-ups'!$A$4:$A$1003,"&gt;="&amp;$B$3,'Fill-ups'!$A$4:$A$1003,"&lt;="&amp;$D$3)/SUMIFS('Fill-ups'!$J$4:$J$1003,'Fill-ups'!$B$4:$B$1003,B$112,'Fill-ups'!$C$4:$C$1003,$A140,'Fill-ups'!$A$4:$A$1003,"&gt;="&amp;$B$3,'Fill-ups'!$A$4:$A$1003,"&lt;="&amp;$D$3)*100))</f>
        <v/>
      </c>
      <c r="C140" s="21">
        <f>IF(OR($A140="",C$112=""),"",IF(COUNTIFS('Fill-ups'!$B$4:$B$1003,C$112,'Fill-ups'!$C$4:$C$1003,$A140,'Fill-ups'!$J$4:$J$1003,"&gt;0",'Fill-ups'!$A$4:$A$1003,"&gt;="&amp;$B$3,'Fill-ups'!$A$4:$A$1003,"&lt;="&amp;$D$3)&lt;1,"",SUMIFS('Fill-ups'!$H$4:$H$1003,'Fill-ups'!$B$4:$B$1003,C$112,'Fill-ups'!$C$4:$C$1003,$A140,'Fill-ups'!$J$4:$J$1003,"&gt;0",'Fill-ups'!$A$4:$A$1003,"&gt;="&amp;$B$3,'Fill-ups'!$A$4:$A$1003,"&lt;="&amp;$D$3)/SUMIFS('Fill-ups'!$J$4:$J$1003,'Fill-ups'!$B$4:$B$1003,C$112,'Fill-ups'!$C$4:$C$1003,$A140,'Fill-ups'!$A$4:$A$1003,"&gt;="&amp;$B$3,'Fill-ups'!$A$4:$A$1003,"&lt;="&amp;$D$3)*100))</f>
        <v/>
      </c>
      <c r="D140" s="21">
        <f>IF(OR($A140="",D$112=""),"",IF(COUNTIFS('Fill-ups'!$B$4:$B$1003,D$112,'Fill-ups'!$C$4:$C$1003,$A140,'Fill-ups'!$J$4:$J$1003,"&gt;0",'Fill-ups'!$A$4:$A$1003,"&gt;="&amp;$B$3,'Fill-ups'!$A$4:$A$1003,"&lt;="&amp;$D$3)&lt;1,"",SUMIFS('Fill-ups'!$H$4:$H$1003,'Fill-ups'!$B$4:$B$1003,D$112,'Fill-ups'!$C$4:$C$1003,$A140,'Fill-ups'!$J$4:$J$1003,"&gt;0",'Fill-ups'!$A$4:$A$1003,"&gt;="&amp;$B$3,'Fill-ups'!$A$4:$A$1003,"&lt;="&amp;$D$3)/SUMIFS('Fill-ups'!$J$4:$J$1003,'Fill-ups'!$B$4:$B$1003,D$112,'Fill-ups'!$C$4:$C$1003,$A140,'Fill-ups'!$A$4:$A$1003,"&gt;="&amp;$B$3,'Fill-ups'!$A$4:$A$1003,"&lt;="&amp;$D$3)*100))</f>
        <v/>
      </c>
      <c r="E140" s="21">
        <f>IF(OR($A140="",E$112=""),"",IF(COUNTIFS('Fill-ups'!$B$4:$B$1003,E$112,'Fill-ups'!$C$4:$C$1003,$A140,'Fill-ups'!$J$4:$J$1003,"&gt;0",'Fill-ups'!$A$4:$A$1003,"&gt;="&amp;$B$3,'Fill-ups'!$A$4:$A$1003,"&lt;="&amp;$D$3)&lt;1,"",SUMIFS('Fill-ups'!$H$4:$H$1003,'Fill-ups'!$B$4:$B$1003,E$112,'Fill-ups'!$C$4:$C$1003,$A140,'Fill-ups'!$J$4:$J$1003,"&gt;0",'Fill-ups'!$A$4:$A$1003,"&gt;="&amp;$B$3,'Fill-ups'!$A$4:$A$1003,"&lt;="&amp;$D$3)/SUMIFS('Fill-ups'!$J$4:$J$1003,'Fill-ups'!$B$4:$B$1003,E$112,'Fill-ups'!$C$4:$C$1003,$A140,'Fill-ups'!$A$4:$A$1003,"&gt;="&amp;$B$3,'Fill-ups'!$A$4:$A$1003,"&lt;="&amp;$D$3)*100))</f>
        <v/>
      </c>
      <c r="F140" s="21">
        <f>IF(OR($A140="",F$112=""),"",IF(COUNTIFS('Fill-ups'!$B$4:$B$1003,F$112,'Fill-ups'!$C$4:$C$1003,$A140,'Fill-ups'!$J$4:$J$1003,"&gt;0",'Fill-ups'!$A$4:$A$1003,"&gt;="&amp;$B$3,'Fill-ups'!$A$4:$A$1003,"&lt;="&amp;$D$3)&lt;1,"",SUMIFS('Fill-ups'!$H$4:$H$1003,'Fill-ups'!$B$4:$B$1003,F$112,'Fill-ups'!$C$4:$C$1003,$A140,'Fill-ups'!$J$4:$J$1003,"&gt;0",'Fill-ups'!$A$4:$A$1003,"&gt;="&amp;$B$3,'Fill-ups'!$A$4:$A$1003,"&lt;="&amp;$D$3)/SUMIFS('Fill-ups'!$J$4:$J$1003,'Fill-ups'!$B$4:$B$1003,F$112,'Fill-ups'!$C$4:$C$1003,$A140,'Fill-ups'!$A$4:$A$1003,"&gt;="&amp;$B$3,'Fill-ups'!$A$4:$A$1003,"&lt;="&amp;$D$3)*100))</f>
        <v/>
      </c>
      <c r="G140" s="21">
        <f>IF(OR($A140="",G$112=""),"",IF(COUNTIFS('Fill-ups'!$B$4:$B$1003,G$112,'Fill-ups'!$C$4:$C$1003,$A140,'Fill-ups'!$J$4:$J$1003,"&gt;0",'Fill-ups'!$A$4:$A$1003,"&gt;="&amp;$B$3,'Fill-ups'!$A$4:$A$1003,"&lt;="&amp;$D$3)&lt;1,"",SUMIFS('Fill-ups'!$H$4:$H$1003,'Fill-ups'!$B$4:$B$1003,G$112,'Fill-ups'!$C$4:$C$1003,$A140,'Fill-ups'!$J$4:$J$1003,"&gt;0",'Fill-ups'!$A$4:$A$1003,"&gt;="&amp;$B$3,'Fill-ups'!$A$4:$A$1003,"&lt;="&amp;$D$3)/SUMIFS('Fill-ups'!$J$4:$J$1003,'Fill-ups'!$B$4:$B$1003,G$112,'Fill-ups'!$C$4:$C$1003,$A140,'Fill-ups'!$A$4:$A$1003,"&gt;="&amp;$B$3,'Fill-ups'!$A$4:$A$1003,"&lt;="&amp;$D$3)*100))</f>
        <v/>
      </c>
      <c r="H140" s="21">
        <f>IF(OR($A140="",H$112=""),"",IF(COUNTIFS('Fill-ups'!$B$4:$B$1003,H$112,'Fill-ups'!$C$4:$C$1003,$A140,'Fill-ups'!$J$4:$J$1003,"&gt;0",'Fill-ups'!$A$4:$A$1003,"&gt;="&amp;$B$3,'Fill-ups'!$A$4:$A$1003,"&lt;="&amp;$D$3)&lt;1,"",SUMIFS('Fill-ups'!$H$4:$H$1003,'Fill-ups'!$B$4:$B$1003,H$112,'Fill-ups'!$C$4:$C$1003,$A140,'Fill-ups'!$J$4:$J$1003,"&gt;0",'Fill-ups'!$A$4:$A$1003,"&gt;="&amp;$B$3,'Fill-ups'!$A$4:$A$1003,"&lt;="&amp;$D$3)/SUMIFS('Fill-ups'!$J$4:$J$1003,'Fill-ups'!$B$4:$B$1003,H$112,'Fill-ups'!$C$4:$C$1003,$A140,'Fill-ups'!$A$4:$A$1003,"&gt;="&amp;$B$3,'Fill-ups'!$A$4:$A$1003,"&lt;="&amp;$D$3)*100))</f>
        <v/>
      </c>
      <c r="I140" s="21">
        <f>IF(OR($A140="",I$112=""),"",IF(COUNTIFS('Fill-ups'!$B$4:$B$1003,I$112,'Fill-ups'!$C$4:$C$1003,$A140,'Fill-ups'!$J$4:$J$1003,"&gt;0",'Fill-ups'!$A$4:$A$1003,"&gt;="&amp;$B$3,'Fill-ups'!$A$4:$A$1003,"&lt;="&amp;$D$3)&lt;1,"",SUMIFS('Fill-ups'!$H$4:$H$1003,'Fill-ups'!$B$4:$B$1003,I$112,'Fill-ups'!$C$4:$C$1003,$A140,'Fill-ups'!$J$4:$J$1003,"&gt;0",'Fill-ups'!$A$4:$A$1003,"&gt;="&amp;$B$3,'Fill-ups'!$A$4:$A$1003,"&lt;="&amp;$D$3)/SUMIFS('Fill-ups'!$J$4:$J$1003,'Fill-ups'!$B$4:$B$1003,I$112,'Fill-ups'!$C$4:$C$1003,$A140,'Fill-ups'!$A$4:$A$1003,"&gt;="&amp;$B$3,'Fill-ups'!$A$4:$A$1003,"&lt;="&amp;$D$3)*100))</f>
        <v/>
      </c>
      <c r="J140" s="21">
        <f>IF(OR($A140="",J$112=""),"",IF(COUNTIFS('Fill-ups'!$B$4:$B$1003,J$112,'Fill-ups'!$C$4:$C$1003,$A140,'Fill-ups'!$J$4:$J$1003,"&gt;0",'Fill-ups'!$A$4:$A$1003,"&gt;="&amp;$B$3,'Fill-ups'!$A$4:$A$1003,"&lt;="&amp;$D$3)&lt;1,"",SUMIFS('Fill-ups'!$H$4:$H$1003,'Fill-ups'!$B$4:$B$1003,J$112,'Fill-ups'!$C$4:$C$1003,$A140,'Fill-ups'!$J$4:$J$1003,"&gt;0",'Fill-ups'!$A$4:$A$1003,"&gt;="&amp;$B$3,'Fill-ups'!$A$4:$A$1003,"&lt;="&amp;$D$3)/SUMIFS('Fill-ups'!$J$4:$J$1003,'Fill-ups'!$B$4:$B$1003,J$112,'Fill-ups'!$C$4:$C$1003,$A140,'Fill-ups'!$A$4:$A$1003,"&gt;="&amp;$B$3,'Fill-ups'!$A$4:$A$1003,"&lt;="&amp;$D$3)*100))</f>
        <v/>
      </c>
      <c r="K140" s="21">
        <f>IF(OR($A140="",K$112=""),"",IF(COUNTIFS('Fill-ups'!$B$4:$B$1003,K$112,'Fill-ups'!$C$4:$C$1003,$A140,'Fill-ups'!$J$4:$J$1003,"&gt;0",'Fill-ups'!$A$4:$A$1003,"&gt;="&amp;$B$3,'Fill-ups'!$A$4:$A$1003,"&lt;="&amp;$D$3)&lt;1,"",SUMIFS('Fill-ups'!$H$4:$H$1003,'Fill-ups'!$B$4:$B$1003,K$112,'Fill-ups'!$C$4:$C$1003,$A140,'Fill-ups'!$J$4:$J$1003,"&gt;0",'Fill-ups'!$A$4:$A$1003,"&gt;="&amp;$B$3,'Fill-ups'!$A$4:$A$1003,"&lt;="&amp;$D$3)/SUMIFS('Fill-ups'!$J$4:$J$1003,'Fill-ups'!$B$4:$B$1003,K$112,'Fill-ups'!$C$4:$C$1003,$A140,'Fill-ups'!$A$4:$A$1003,"&gt;="&amp;$B$3,'Fill-ups'!$A$4:$A$1003,"&lt;="&amp;$D$3)*100))</f>
        <v/>
      </c>
      <c r="L140" s="21">
        <f>IF(OR($A140="",L$112=""),"",IF(COUNTIFS('Fill-ups'!$B$4:$B$1003,L$112,'Fill-ups'!$C$4:$C$1003,$A140,'Fill-ups'!$J$4:$J$1003,"&gt;0",'Fill-ups'!$A$4:$A$1003,"&gt;="&amp;$B$3,'Fill-ups'!$A$4:$A$1003,"&lt;="&amp;$D$3)&lt;1,"",SUMIFS('Fill-ups'!$H$4:$H$1003,'Fill-ups'!$B$4:$B$1003,L$112,'Fill-ups'!$C$4:$C$1003,$A140,'Fill-ups'!$J$4:$J$1003,"&gt;0",'Fill-ups'!$A$4:$A$1003,"&gt;="&amp;$B$3,'Fill-ups'!$A$4:$A$1003,"&lt;="&amp;$D$3)/SUMIFS('Fill-ups'!$J$4:$J$1003,'Fill-ups'!$B$4:$B$1003,L$112,'Fill-ups'!$C$4:$C$1003,$A140,'Fill-ups'!$A$4:$A$1003,"&gt;="&amp;$B$3,'Fill-ups'!$A$4:$A$1003,"&lt;="&amp;$D$3)*100))</f>
        <v/>
      </c>
      <c r="M140" s="21">
        <f>IF(OR($A140="",M$112=""),"",IF(COUNTIFS('Fill-ups'!$B$4:$B$1003,M$112,'Fill-ups'!$C$4:$C$1003,$A140,'Fill-ups'!$J$4:$J$1003,"&gt;0",'Fill-ups'!$A$4:$A$1003,"&gt;="&amp;$B$3,'Fill-ups'!$A$4:$A$1003,"&lt;="&amp;$D$3)&lt;1,"",SUMIFS('Fill-ups'!$H$4:$H$1003,'Fill-ups'!$B$4:$B$1003,M$112,'Fill-ups'!$C$4:$C$1003,$A140,'Fill-ups'!$J$4:$J$1003,"&gt;0",'Fill-ups'!$A$4:$A$1003,"&gt;="&amp;$B$3,'Fill-ups'!$A$4:$A$1003,"&lt;="&amp;$D$3)/SUMIFS('Fill-ups'!$J$4:$J$1003,'Fill-ups'!$B$4:$B$1003,M$112,'Fill-ups'!$C$4:$C$1003,$A140,'Fill-ups'!$A$4:$A$1003,"&gt;="&amp;$B$3,'Fill-ups'!$A$4:$A$1003,"&lt;="&amp;$D$3)*100))</f>
        <v/>
      </c>
    </row>
    <row r="141">
      <c r="A141" s="17">
        <f>IF('Lists'!F32="","",'Lists'!F32)</f>
        <v/>
      </c>
      <c r="B141" s="21">
        <f>IF(OR($A141="",B$112=""),"",IF(COUNTIFS('Fill-ups'!$B$4:$B$1003,B$112,'Fill-ups'!$C$4:$C$1003,$A141,'Fill-ups'!$J$4:$J$1003,"&gt;0",'Fill-ups'!$A$4:$A$1003,"&gt;="&amp;$B$3,'Fill-ups'!$A$4:$A$1003,"&lt;="&amp;$D$3)&lt;1,"",SUMIFS('Fill-ups'!$H$4:$H$1003,'Fill-ups'!$B$4:$B$1003,B$112,'Fill-ups'!$C$4:$C$1003,$A141,'Fill-ups'!$J$4:$J$1003,"&gt;0",'Fill-ups'!$A$4:$A$1003,"&gt;="&amp;$B$3,'Fill-ups'!$A$4:$A$1003,"&lt;="&amp;$D$3)/SUMIFS('Fill-ups'!$J$4:$J$1003,'Fill-ups'!$B$4:$B$1003,B$112,'Fill-ups'!$C$4:$C$1003,$A141,'Fill-ups'!$A$4:$A$1003,"&gt;="&amp;$B$3,'Fill-ups'!$A$4:$A$1003,"&lt;="&amp;$D$3)*100))</f>
        <v/>
      </c>
      <c r="C141" s="21">
        <f>IF(OR($A141="",C$112=""),"",IF(COUNTIFS('Fill-ups'!$B$4:$B$1003,C$112,'Fill-ups'!$C$4:$C$1003,$A141,'Fill-ups'!$J$4:$J$1003,"&gt;0",'Fill-ups'!$A$4:$A$1003,"&gt;="&amp;$B$3,'Fill-ups'!$A$4:$A$1003,"&lt;="&amp;$D$3)&lt;1,"",SUMIFS('Fill-ups'!$H$4:$H$1003,'Fill-ups'!$B$4:$B$1003,C$112,'Fill-ups'!$C$4:$C$1003,$A141,'Fill-ups'!$J$4:$J$1003,"&gt;0",'Fill-ups'!$A$4:$A$1003,"&gt;="&amp;$B$3,'Fill-ups'!$A$4:$A$1003,"&lt;="&amp;$D$3)/SUMIFS('Fill-ups'!$J$4:$J$1003,'Fill-ups'!$B$4:$B$1003,C$112,'Fill-ups'!$C$4:$C$1003,$A141,'Fill-ups'!$A$4:$A$1003,"&gt;="&amp;$B$3,'Fill-ups'!$A$4:$A$1003,"&lt;="&amp;$D$3)*100))</f>
        <v/>
      </c>
      <c r="D141" s="21">
        <f>IF(OR($A141="",D$112=""),"",IF(COUNTIFS('Fill-ups'!$B$4:$B$1003,D$112,'Fill-ups'!$C$4:$C$1003,$A141,'Fill-ups'!$J$4:$J$1003,"&gt;0",'Fill-ups'!$A$4:$A$1003,"&gt;="&amp;$B$3,'Fill-ups'!$A$4:$A$1003,"&lt;="&amp;$D$3)&lt;1,"",SUMIFS('Fill-ups'!$H$4:$H$1003,'Fill-ups'!$B$4:$B$1003,D$112,'Fill-ups'!$C$4:$C$1003,$A141,'Fill-ups'!$J$4:$J$1003,"&gt;0",'Fill-ups'!$A$4:$A$1003,"&gt;="&amp;$B$3,'Fill-ups'!$A$4:$A$1003,"&lt;="&amp;$D$3)/SUMIFS('Fill-ups'!$J$4:$J$1003,'Fill-ups'!$B$4:$B$1003,D$112,'Fill-ups'!$C$4:$C$1003,$A141,'Fill-ups'!$A$4:$A$1003,"&gt;="&amp;$B$3,'Fill-ups'!$A$4:$A$1003,"&lt;="&amp;$D$3)*100))</f>
        <v/>
      </c>
      <c r="E141" s="21">
        <f>IF(OR($A141="",E$112=""),"",IF(COUNTIFS('Fill-ups'!$B$4:$B$1003,E$112,'Fill-ups'!$C$4:$C$1003,$A141,'Fill-ups'!$J$4:$J$1003,"&gt;0",'Fill-ups'!$A$4:$A$1003,"&gt;="&amp;$B$3,'Fill-ups'!$A$4:$A$1003,"&lt;="&amp;$D$3)&lt;1,"",SUMIFS('Fill-ups'!$H$4:$H$1003,'Fill-ups'!$B$4:$B$1003,E$112,'Fill-ups'!$C$4:$C$1003,$A141,'Fill-ups'!$J$4:$J$1003,"&gt;0",'Fill-ups'!$A$4:$A$1003,"&gt;="&amp;$B$3,'Fill-ups'!$A$4:$A$1003,"&lt;="&amp;$D$3)/SUMIFS('Fill-ups'!$J$4:$J$1003,'Fill-ups'!$B$4:$B$1003,E$112,'Fill-ups'!$C$4:$C$1003,$A141,'Fill-ups'!$A$4:$A$1003,"&gt;="&amp;$B$3,'Fill-ups'!$A$4:$A$1003,"&lt;="&amp;$D$3)*100))</f>
        <v/>
      </c>
      <c r="F141" s="21">
        <f>IF(OR($A141="",F$112=""),"",IF(COUNTIFS('Fill-ups'!$B$4:$B$1003,F$112,'Fill-ups'!$C$4:$C$1003,$A141,'Fill-ups'!$J$4:$J$1003,"&gt;0",'Fill-ups'!$A$4:$A$1003,"&gt;="&amp;$B$3,'Fill-ups'!$A$4:$A$1003,"&lt;="&amp;$D$3)&lt;1,"",SUMIFS('Fill-ups'!$H$4:$H$1003,'Fill-ups'!$B$4:$B$1003,F$112,'Fill-ups'!$C$4:$C$1003,$A141,'Fill-ups'!$J$4:$J$1003,"&gt;0",'Fill-ups'!$A$4:$A$1003,"&gt;="&amp;$B$3,'Fill-ups'!$A$4:$A$1003,"&lt;="&amp;$D$3)/SUMIFS('Fill-ups'!$J$4:$J$1003,'Fill-ups'!$B$4:$B$1003,F$112,'Fill-ups'!$C$4:$C$1003,$A141,'Fill-ups'!$A$4:$A$1003,"&gt;="&amp;$B$3,'Fill-ups'!$A$4:$A$1003,"&lt;="&amp;$D$3)*100))</f>
        <v/>
      </c>
      <c r="G141" s="21">
        <f>IF(OR($A141="",G$112=""),"",IF(COUNTIFS('Fill-ups'!$B$4:$B$1003,G$112,'Fill-ups'!$C$4:$C$1003,$A141,'Fill-ups'!$J$4:$J$1003,"&gt;0",'Fill-ups'!$A$4:$A$1003,"&gt;="&amp;$B$3,'Fill-ups'!$A$4:$A$1003,"&lt;="&amp;$D$3)&lt;1,"",SUMIFS('Fill-ups'!$H$4:$H$1003,'Fill-ups'!$B$4:$B$1003,G$112,'Fill-ups'!$C$4:$C$1003,$A141,'Fill-ups'!$J$4:$J$1003,"&gt;0",'Fill-ups'!$A$4:$A$1003,"&gt;="&amp;$B$3,'Fill-ups'!$A$4:$A$1003,"&lt;="&amp;$D$3)/SUMIFS('Fill-ups'!$J$4:$J$1003,'Fill-ups'!$B$4:$B$1003,G$112,'Fill-ups'!$C$4:$C$1003,$A141,'Fill-ups'!$A$4:$A$1003,"&gt;="&amp;$B$3,'Fill-ups'!$A$4:$A$1003,"&lt;="&amp;$D$3)*100))</f>
        <v/>
      </c>
      <c r="H141" s="21">
        <f>IF(OR($A141="",H$112=""),"",IF(COUNTIFS('Fill-ups'!$B$4:$B$1003,H$112,'Fill-ups'!$C$4:$C$1003,$A141,'Fill-ups'!$J$4:$J$1003,"&gt;0",'Fill-ups'!$A$4:$A$1003,"&gt;="&amp;$B$3,'Fill-ups'!$A$4:$A$1003,"&lt;="&amp;$D$3)&lt;1,"",SUMIFS('Fill-ups'!$H$4:$H$1003,'Fill-ups'!$B$4:$B$1003,H$112,'Fill-ups'!$C$4:$C$1003,$A141,'Fill-ups'!$J$4:$J$1003,"&gt;0",'Fill-ups'!$A$4:$A$1003,"&gt;="&amp;$B$3,'Fill-ups'!$A$4:$A$1003,"&lt;="&amp;$D$3)/SUMIFS('Fill-ups'!$J$4:$J$1003,'Fill-ups'!$B$4:$B$1003,H$112,'Fill-ups'!$C$4:$C$1003,$A141,'Fill-ups'!$A$4:$A$1003,"&gt;="&amp;$B$3,'Fill-ups'!$A$4:$A$1003,"&lt;="&amp;$D$3)*100))</f>
        <v/>
      </c>
      <c r="I141" s="21">
        <f>IF(OR($A141="",I$112=""),"",IF(COUNTIFS('Fill-ups'!$B$4:$B$1003,I$112,'Fill-ups'!$C$4:$C$1003,$A141,'Fill-ups'!$J$4:$J$1003,"&gt;0",'Fill-ups'!$A$4:$A$1003,"&gt;="&amp;$B$3,'Fill-ups'!$A$4:$A$1003,"&lt;="&amp;$D$3)&lt;1,"",SUMIFS('Fill-ups'!$H$4:$H$1003,'Fill-ups'!$B$4:$B$1003,I$112,'Fill-ups'!$C$4:$C$1003,$A141,'Fill-ups'!$J$4:$J$1003,"&gt;0",'Fill-ups'!$A$4:$A$1003,"&gt;="&amp;$B$3,'Fill-ups'!$A$4:$A$1003,"&lt;="&amp;$D$3)/SUMIFS('Fill-ups'!$J$4:$J$1003,'Fill-ups'!$B$4:$B$1003,I$112,'Fill-ups'!$C$4:$C$1003,$A141,'Fill-ups'!$A$4:$A$1003,"&gt;="&amp;$B$3,'Fill-ups'!$A$4:$A$1003,"&lt;="&amp;$D$3)*100))</f>
        <v/>
      </c>
      <c r="J141" s="21">
        <f>IF(OR($A141="",J$112=""),"",IF(COUNTIFS('Fill-ups'!$B$4:$B$1003,J$112,'Fill-ups'!$C$4:$C$1003,$A141,'Fill-ups'!$J$4:$J$1003,"&gt;0",'Fill-ups'!$A$4:$A$1003,"&gt;="&amp;$B$3,'Fill-ups'!$A$4:$A$1003,"&lt;="&amp;$D$3)&lt;1,"",SUMIFS('Fill-ups'!$H$4:$H$1003,'Fill-ups'!$B$4:$B$1003,J$112,'Fill-ups'!$C$4:$C$1003,$A141,'Fill-ups'!$J$4:$J$1003,"&gt;0",'Fill-ups'!$A$4:$A$1003,"&gt;="&amp;$B$3,'Fill-ups'!$A$4:$A$1003,"&lt;="&amp;$D$3)/SUMIFS('Fill-ups'!$J$4:$J$1003,'Fill-ups'!$B$4:$B$1003,J$112,'Fill-ups'!$C$4:$C$1003,$A141,'Fill-ups'!$A$4:$A$1003,"&gt;="&amp;$B$3,'Fill-ups'!$A$4:$A$1003,"&lt;="&amp;$D$3)*100))</f>
        <v/>
      </c>
      <c r="K141" s="21">
        <f>IF(OR($A141="",K$112=""),"",IF(COUNTIFS('Fill-ups'!$B$4:$B$1003,K$112,'Fill-ups'!$C$4:$C$1003,$A141,'Fill-ups'!$J$4:$J$1003,"&gt;0",'Fill-ups'!$A$4:$A$1003,"&gt;="&amp;$B$3,'Fill-ups'!$A$4:$A$1003,"&lt;="&amp;$D$3)&lt;1,"",SUMIFS('Fill-ups'!$H$4:$H$1003,'Fill-ups'!$B$4:$B$1003,K$112,'Fill-ups'!$C$4:$C$1003,$A141,'Fill-ups'!$J$4:$J$1003,"&gt;0",'Fill-ups'!$A$4:$A$1003,"&gt;="&amp;$B$3,'Fill-ups'!$A$4:$A$1003,"&lt;="&amp;$D$3)/SUMIFS('Fill-ups'!$J$4:$J$1003,'Fill-ups'!$B$4:$B$1003,K$112,'Fill-ups'!$C$4:$C$1003,$A141,'Fill-ups'!$A$4:$A$1003,"&gt;="&amp;$B$3,'Fill-ups'!$A$4:$A$1003,"&lt;="&amp;$D$3)*100))</f>
        <v/>
      </c>
      <c r="L141" s="21">
        <f>IF(OR($A141="",L$112=""),"",IF(COUNTIFS('Fill-ups'!$B$4:$B$1003,L$112,'Fill-ups'!$C$4:$C$1003,$A141,'Fill-ups'!$J$4:$J$1003,"&gt;0",'Fill-ups'!$A$4:$A$1003,"&gt;="&amp;$B$3,'Fill-ups'!$A$4:$A$1003,"&lt;="&amp;$D$3)&lt;1,"",SUMIFS('Fill-ups'!$H$4:$H$1003,'Fill-ups'!$B$4:$B$1003,L$112,'Fill-ups'!$C$4:$C$1003,$A141,'Fill-ups'!$J$4:$J$1003,"&gt;0",'Fill-ups'!$A$4:$A$1003,"&gt;="&amp;$B$3,'Fill-ups'!$A$4:$A$1003,"&lt;="&amp;$D$3)/SUMIFS('Fill-ups'!$J$4:$J$1003,'Fill-ups'!$B$4:$B$1003,L$112,'Fill-ups'!$C$4:$C$1003,$A141,'Fill-ups'!$A$4:$A$1003,"&gt;="&amp;$B$3,'Fill-ups'!$A$4:$A$1003,"&lt;="&amp;$D$3)*100))</f>
        <v/>
      </c>
      <c r="M141" s="21">
        <f>IF(OR($A141="",M$112=""),"",IF(COUNTIFS('Fill-ups'!$B$4:$B$1003,M$112,'Fill-ups'!$C$4:$C$1003,$A141,'Fill-ups'!$J$4:$J$1003,"&gt;0",'Fill-ups'!$A$4:$A$1003,"&gt;="&amp;$B$3,'Fill-ups'!$A$4:$A$1003,"&lt;="&amp;$D$3)&lt;1,"",SUMIFS('Fill-ups'!$H$4:$H$1003,'Fill-ups'!$B$4:$B$1003,M$112,'Fill-ups'!$C$4:$C$1003,$A141,'Fill-ups'!$J$4:$J$1003,"&gt;0",'Fill-ups'!$A$4:$A$1003,"&gt;="&amp;$B$3,'Fill-ups'!$A$4:$A$1003,"&lt;="&amp;$D$3)/SUMIFS('Fill-ups'!$J$4:$J$1003,'Fill-ups'!$B$4:$B$1003,M$112,'Fill-ups'!$C$4:$C$1003,$A141,'Fill-ups'!$A$4:$A$1003,"&gt;="&amp;$B$3,'Fill-ups'!$A$4:$A$1003,"&lt;="&amp;$D$3)*100))</f>
        <v/>
      </c>
    </row>
    <row r="142">
      <c r="A142" s="17">
        <f>IF('Lists'!F33="","",'Lists'!F33)</f>
        <v/>
      </c>
      <c r="B142" s="21">
        <f>IF(OR($A142="",B$112=""),"",IF(COUNTIFS('Fill-ups'!$B$4:$B$1003,B$112,'Fill-ups'!$C$4:$C$1003,$A142,'Fill-ups'!$J$4:$J$1003,"&gt;0",'Fill-ups'!$A$4:$A$1003,"&gt;="&amp;$B$3,'Fill-ups'!$A$4:$A$1003,"&lt;="&amp;$D$3)&lt;1,"",SUMIFS('Fill-ups'!$H$4:$H$1003,'Fill-ups'!$B$4:$B$1003,B$112,'Fill-ups'!$C$4:$C$1003,$A142,'Fill-ups'!$J$4:$J$1003,"&gt;0",'Fill-ups'!$A$4:$A$1003,"&gt;="&amp;$B$3,'Fill-ups'!$A$4:$A$1003,"&lt;="&amp;$D$3)/SUMIFS('Fill-ups'!$J$4:$J$1003,'Fill-ups'!$B$4:$B$1003,B$112,'Fill-ups'!$C$4:$C$1003,$A142,'Fill-ups'!$A$4:$A$1003,"&gt;="&amp;$B$3,'Fill-ups'!$A$4:$A$1003,"&lt;="&amp;$D$3)*100))</f>
        <v/>
      </c>
      <c r="C142" s="21">
        <f>IF(OR($A142="",C$112=""),"",IF(COUNTIFS('Fill-ups'!$B$4:$B$1003,C$112,'Fill-ups'!$C$4:$C$1003,$A142,'Fill-ups'!$J$4:$J$1003,"&gt;0",'Fill-ups'!$A$4:$A$1003,"&gt;="&amp;$B$3,'Fill-ups'!$A$4:$A$1003,"&lt;="&amp;$D$3)&lt;1,"",SUMIFS('Fill-ups'!$H$4:$H$1003,'Fill-ups'!$B$4:$B$1003,C$112,'Fill-ups'!$C$4:$C$1003,$A142,'Fill-ups'!$J$4:$J$1003,"&gt;0",'Fill-ups'!$A$4:$A$1003,"&gt;="&amp;$B$3,'Fill-ups'!$A$4:$A$1003,"&lt;="&amp;$D$3)/SUMIFS('Fill-ups'!$J$4:$J$1003,'Fill-ups'!$B$4:$B$1003,C$112,'Fill-ups'!$C$4:$C$1003,$A142,'Fill-ups'!$A$4:$A$1003,"&gt;="&amp;$B$3,'Fill-ups'!$A$4:$A$1003,"&lt;="&amp;$D$3)*100))</f>
        <v/>
      </c>
      <c r="D142" s="21">
        <f>IF(OR($A142="",D$112=""),"",IF(COUNTIFS('Fill-ups'!$B$4:$B$1003,D$112,'Fill-ups'!$C$4:$C$1003,$A142,'Fill-ups'!$J$4:$J$1003,"&gt;0",'Fill-ups'!$A$4:$A$1003,"&gt;="&amp;$B$3,'Fill-ups'!$A$4:$A$1003,"&lt;="&amp;$D$3)&lt;1,"",SUMIFS('Fill-ups'!$H$4:$H$1003,'Fill-ups'!$B$4:$B$1003,D$112,'Fill-ups'!$C$4:$C$1003,$A142,'Fill-ups'!$J$4:$J$1003,"&gt;0",'Fill-ups'!$A$4:$A$1003,"&gt;="&amp;$B$3,'Fill-ups'!$A$4:$A$1003,"&lt;="&amp;$D$3)/SUMIFS('Fill-ups'!$J$4:$J$1003,'Fill-ups'!$B$4:$B$1003,D$112,'Fill-ups'!$C$4:$C$1003,$A142,'Fill-ups'!$A$4:$A$1003,"&gt;="&amp;$B$3,'Fill-ups'!$A$4:$A$1003,"&lt;="&amp;$D$3)*100))</f>
        <v/>
      </c>
      <c r="E142" s="21">
        <f>IF(OR($A142="",E$112=""),"",IF(COUNTIFS('Fill-ups'!$B$4:$B$1003,E$112,'Fill-ups'!$C$4:$C$1003,$A142,'Fill-ups'!$J$4:$J$1003,"&gt;0",'Fill-ups'!$A$4:$A$1003,"&gt;="&amp;$B$3,'Fill-ups'!$A$4:$A$1003,"&lt;="&amp;$D$3)&lt;1,"",SUMIFS('Fill-ups'!$H$4:$H$1003,'Fill-ups'!$B$4:$B$1003,E$112,'Fill-ups'!$C$4:$C$1003,$A142,'Fill-ups'!$J$4:$J$1003,"&gt;0",'Fill-ups'!$A$4:$A$1003,"&gt;="&amp;$B$3,'Fill-ups'!$A$4:$A$1003,"&lt;="&amp;$D$3)/SUMIFS('Fill-ups'!$J$4:$J$1003,'Fill-ups'!$B$4:$B$1003,E$112,'Fill-ups'!$C$4:$C$1003,$A142,'Fill-ups'!$A$4:$A$1003,"&gt;="&amp;$B$3,'Fill-ups'!$A$4:$A$1003,"&lt;="&amp;$D$3)*100))</f>
        <v/>
      </c>
      <c r="F142" s="21">
        <f>IF(OR($A142="",F$112=""),"",IF(COUNTIFS('Fill-ups'!$B$4:$B$1003,F$112,'Fill-ups'!$C$4:$C$1003,$A142,'Fill-ups'!$J$4:$J$1003,"&gt;0",'Fill-ups'!$A$4:$A$1003,"&gt;="&amp;$B$3,'Fill-ups'!$A$4:$A$1003,"&lt;="&amp;$D$3)&lt;1,"",SUMIFS('Fill-ups'!$H$4:$H$1003,'Fill-ups'!$B$4:$B$1003,F$112,'Fill-ups'!$C$4:$C$1003,$A142,'Fill-ups'!$J$4:$J$1003,"&gt;0",'Fill-ups'!$A$4:$A$1003,"&gt;="&amp;$B$3,'Fill-ups'!$A$4:$A$1003,"&lt;="&amp;$D$3)/SUMIFS('Fill-ups'!$J$4:$J$1003,'Fill-ups'!$B$4:$B$1003,F$112,'Fill-ups'!$C$4:$C$1003,$A142,'Fill-ups'!$A$4:$A$1003,"&gt;="&amp;$B$3,'Fill-ups'!$A$4:$A$1003,"&lt;="&amp;$D$3)*100))</f>
        <v/>
      </c>
      <c r="G142" s="21">
        <f>IF(OR($A142="",G$112=""),"",IF(COUNTIFS('Fill-ups'!$B$4:$B$1003,G$112,'Fill-ups'!$C$4:$C$1003,$A142,'Fill-ups'!$J$4:$J$1003,"&gt;0",'Fill-ups'!$A$4:$A$1003,"&gt;="&amp;$B$3,'Fill-ups'!$A$4:$A$1003,"&lt;="&amp;$D$3)&lt;1,"",SUMIFS('Fill-ups'!$H$4:$H$1003,'Fill-ups'!$B$4:$B$1003,G$112,'Fill-ups'!$C$4:$C$1003,$A142,'Fill-ups'!$J$4:$J$1003,"&gt;0",'Fill-ups'!$A$4:$A$1003,"&gt;="&amp;$B$3,'Fill-ups'!$A$4:$A$1003,"&lt;="&amp;$D$3)/SUMIFS('Fill-ups'!$J$4:$J$1003,'Fill-ups'!$B$4:$B$1003,G$112,'Fill-ups'!$C$4:$C$1003,$A142,'Fill-ups'!$A$4:$A$1003,"&gt;="&amp;$B$3,'Fill-ups'!$A$4:$A$1003,"&lt;="&amp;$D$3)*100))</f>
        <v/>
      </c>
      <c r="H142" s="21">
        <f>IF(OR($A142="",H$112=""),"",IF(COUNTIFS('Fill-ups'!$B$4:$B$1003,H$112,'Fill-ups'!$C$4:$C$1003,$A142,'Fill-ups'!$J$4:$J$1003,"&gt;0",'Fill-ups'!$A$4:$A$1003,"&gt;="&amp;$B$3,'Fill-ups'!$A$4:$A$1003,"&lt;="&amp;$D$3)&lt;1,"",SUMIFS('Fill-ups'!$H$4:$H$1003,'Fill-ups'!$B$4:$B$1003,H$112,'Fill-ups'!$C$4:$C$1003,$A142,'Fill-ups'!$J$4:$J$1003,"&gt;0",'Fill-ups'!$A$4:$A$1003,"&gt;="&amp;$B$3,'Fill-ups'!$A$4:$A$1003,"&lt;="&amp;$D$3)/SUMIFS('Fill-ups'!$J$4:$J$1003,'Fill-ups'!$B$4:$B$1003,H$112,'Fill-ups'!$C$4:$C$1003,$A142,'Fill-ups'!$A$4:$A$1003,"&gt;="&amp;$B$3,'Fill-ups'!$A$4:$A$1003,"&lt;="&amp;$D$3)*100))</f>
        <v/>
      </c>
      <c r="I142" s="21">
        <f>IF(OR($A142="",I$112=""),"",IF(COUNTIFS('Fill-ups'!$B$4:$B$1003,I$112,'Fill-ups'!$C$4:$C$1003,$A142,'Fill-ups'!$J$4:$J$1003,"&gt;0",'Fill-ups'!$A$4:$A$1003,"&gt;="&amp;$B$3,'Fill-ups'!$A$4:$A$1003,"&lt;="&amp;$D$3)&lt;1,"",SUMIFS('Fill-ups'!$H$4:$H$1003,'Fill-ups'!$B$4:$B$1003,I$112,'Fill-ups'!$C$4:$C$1003,$A142,'Fill-ups'!$J$4:$J$1003,"&gt;0",'Fill-ups'!$A$4:$A$1003,"&gt;="&amp;$B$3,'Fill-ups'!$A$4:$A$1003,"&lt;="&amp;$D$3)/SUMIFS('Fill-ups'!$J$4:$J$1003,'Fill-ups'!$B$4:$B$1003,I$112,'Fill-ups'!$C$4:$C$1003,$A142,'Fill-ups'!$A$4:$A$1003,"&gt;="&amp;$B$3,'Fill-ups'!$A$4:$A$1003,"&lt;="&amp;$D$3)*100))</f>
        <v/>
      </c>
      <c r="J142" s="21">
        <f>IF(OR($A142="",J$112=""),"",IF(COUNTIFS('Fill-ups'!$B$4:$B$1003,J$112,'Fill-ups'!$C$4:$C$1003,$A142,'Fill-ups'!$J$4:$J$1003,"&gt;0",'Fill-ups'!$A$4:$A$1003,"&gt;="&amp;$B$3,'Fill-ups'!$A$4:$A$1003,"&lt;="&amp;$D$3)&lt;1,"",SUMIFS('Fill-ups'!$H$4:$H$1003,'Fill-ups'!$B$4:$B$1003,J$112,'Fill-ups'!$C$4:$C$1003,$A142,'Fill-ups'!$J$4:$J$1003,"&gt;0",'Fill-ups'!$A$4:$A$1003,"&gt;="&amp;$B$3,'Fill-ups'!$A$4:$A$1003,"&lt;="&amp;$D$3)/SUMIFS('Fill-ups'!$J$4:$J$1003,'Fill-ups'!$B$4:$B$1003,J$112,'Fill-ups'!$C$4:$C$1003,$A142,'Fill-ups'!$A$4:$A$1003,"&gt;="&amp;$B$3,'Fill-ups'!$A$4:$A$1003,"&lt;="&amp;$D$3)*100))</f>
        <v/>
      </c>
      <c r="K142" s="21">
        <f>IF(OR($A142="",K$112=""),"",IF(COUNTIFS('Fill-ups'!$B$4:$B$1003,K$112,'Fill-ups'!$C$4:$C$1003,$A142,'Fill-ups'!$J$4:$J$1003,"&gt;0",'Fill-ups'!$A$4:$A$1003,"&gt;="&amp;$B$3,'Fill-ups'!$A$4:$A$1003,"&lt;="&amp;$D$3)&lt;1,"",SUMIFS('Fill-ups'!$H$4:$H$1003,'Fill-ups'!$B$4:$B$1003,K$112,'Fill-ups'!$C$4:$C$1003,$A142,'Fill-ups'!$J$4:$J$1003,"&gt;0",'Fill-ups'!$A$4:$A$1003,"&gt;="&amp;$B$3,'Fill-ups'!$A$4:$A$1003,"&lt;="&amp;$D$3)/SUMIFS('Fill-ups'!$J$4:$J$1003,'Fill-ups'!$B$4:$B$1003,K$112,'Fill-ups'!$C$4:$C$1003,$A142,'Fill-ups'!$A$4:$A$1003,"&gt;="&amp;$B$3,'Fill-ups'!$A$4:$A$1003,"&lt;="&amp;$D$3)*100))</f>
        <v/>
      </c>
      <c r="L142" s="21">
        <f>IF(OR($A142="",L$112=""),"",IF(COUNTIFS('Fill-ups'!$B$4:$B$1003,L$112,'Fill-ups'!$C$4:$C$1003,$A142,'Fill-ups'!$J$4:$J$1003,"&gt;0",'Fill-ups'!$A$4:$A$1003,"&gt;="&amp;$B$3,'Fill-ups'!$A$4:$A$1003,"&lt;="&amp;$D$3)&lt;1,"",SUMIFS('Fill-ups'!$H$4:$H$1003,'Fill-ups'!$B$4:$B$1003,L$112,'Fill-ups'!$C$4:$C$1003,$A142,'Fill-ups'!$J$4:$J$1003,"&gt;0",'Fill-ups'!$A$4:$A$1003,"&gt;="&amp;$B$3,'Fill-ups'!$A$4:$A$1003,"&lt;="&amp;$D$3)/SUMIFS('Fill-ups'!$J$4:$J$1003,'Fill-ups'!$B$4:$B$1003,L$112,'Fill-ups'!$C$4:$C$1003,$A142,'Fill-ups'!$A$4:$A$1003,"&gt;="&amp;$B$3,'Fill-ups'!$A$4:$A$1003,"&lt;="&amp;$D$3)*100))</f>
        <v/>
      </c>
      <c r="M142" s="21">
        <f>IF(OR($A142="",M$112=""),"",IF(COUNTIFS('Fill-ups'!$B$4:$B$1003,M$112,'Fill-ups'!$C$4:$C$1003,$A142,'Fill-ups'!$J$4:$J$1003,"&gt;0",'Fill-ups'!$A$4:$A$1003,"&gt;="&amp;$B$3,'Fill-ups'!$A$4:$A$1003,"&lt;="&amp;$D$3)&lt;1,"",SUMIFS('Fill-ups'!$H$4:$H$1003,'Fill-ups'!$B$4:$B$1003,M$112,'Fill-ups'!$C$4:$C$1003,$A142,'Fill-ups'!$J$4:$J$1003,"&gt;0",'Fill-ups'!$A$4:$A$1003,"&gt;="&amp;$B$3,'Fill-ups'!$A$4:$A$1003,"&lt;="&amp;$D$3)/SUMIFS('Fill-ups'!$J$4:$J$1003,'Fill-ups'!$B$4:$B$1003,M$112,'Fill-ups'!$C$4:$C$1003,$A142,'Fill-ups'!$A$4:$A$1003,"&gt;="&amp;$B$3,'Fill-ups'!$A$4:$A$1003,"&lt;="&amp;$D$3)*100))</f>
        <v/>
      </c>
    </row>
    <row r="144">
      <c r="A144" s="36" t="inlineStr">
        <is>
          <t>From Sayarti+ — sayartiplus.com · Not affiliated with any government entity</t>
        </is>
      </c>
    </row>
  </sheetData>
  <mergeCells count="1">
    <mergeCell ref="A2:H2"/>
  </mergeCells>
  <conditionalFormatting sqref="H7:H56">
    <cfRule type="expression" priority="1" dxfId="0">
      <formula>AND($H7&lt;&gt;"",$H7&gt;0.3)</formula>
    </cfRule>
    <cfRule type="expression" priority="2" dxfId="1">
      <formula>AND($H7&lt;&gt;"",$H7&gt;0.2)</formula>
    </cfRule>
  </conditionalFormatting>
  <dataValidations count="2">
    <dataValidation sqref="B3" showDropDown="0" showInputMessage="0" showErrorMessage="1" allowBlank="1" error="Enter a valid date" type="date" operator="greaterThan">
      <formula1>36526</formula1>
    </dataValidation>
    <dataValidation sqref="D3" showDropDown="0" showInputMessage="0" showErrorMessage="1" allowBlank="1" error="Enter a valid date" type="date" operator="greaterThan">
      <formula1>36526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From Sayarti+ — sayartiplus.com · Not affiliated with any government entity&amp;R&amp;8 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Sayarti+</dc:creator>
  <dc:title xmlns:dc="http://purl.org/dc/elements/1.1/">Fuel consumption sheet</dc:title>
  <dcterms:created xmlns:dcterms="http://purl.org/dc/terms/" xmlns:xsi="http://www.w3.org/2001/XMLSchema-instance" xsi:type="dcterms:W3CDTF">2026-10-28T13:33:24Z</dcterms:created>
  <dcterms:modified xmlns:dcterms="http://purl.org/dc/terms/" xmlns:xsi="http://www.w3.org/2001/XMLSchema-instance" xsi:type="dcterms:W3CDTF">2026-10-28T13:33:25Z</dcterms:modified>
</cp:coreProperties>
</file>